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sinta\Downloads\"/>
    </mc:Choice>
  </mc:AlternateContent>
  <bookViews>
    <workbookView xWindow="0" yWindow="0" windowWidth="9630" windowHeight="6810" tabRatio="795" firstSheet="3" activeTab="3"/>
  </bookViews>
  <sheets>
    <sheet name="TABULASI DATA " sheetId="3" r:id="rId1"/>
    <sheet name="KATEGORISASI" sheetId="10" r:id="rId2"/>
    <sheet name="VALID&amp;RELIABILITAS WORK LIFE" sheetId="4" r:id="rId3"/>
    <sheet name="VALID&amp;RELIABIL DUKUNGAN SOSIAL" sheetId="5" r:id="rId4"/>
    <sheet name="VALID&amp;RELIABIL PRODKTFTAS KERJA" sheetId="6" r:id="rId5"/>
    <sheet name="UJI NORMALITAS" sheetId="7" r:id="rId6"/>
    <sheet name="UJI LINIERITAS" sheetId="11" r:id="rId7"/>
    <sheet name="UJI HIPOTESIS" sheetId="9" r:id="rId8"/>
  </sheets>
  <calcPr calcId="152511"/>
</workbook>
</file>

<file path=xl/calcChain.xml><?xml version="1.0" encoding="utf-8"?>
<calcChain xmlns="http://schemas.openxmlformats.org/spreadsheetml/2006/main">
  <c r="O40" i="10" l="1"/>
  <c r="O11" i="10"/>
  <c r="O12" i="10"/>
  <c r="O26" i="10"/>
  <c r="O25" i="10"/>
  <c r="O39" i="10"/>
  <c r="O38" i="10"/>
  <c r="H4" i="10"/>
  <c r="H5" i="10"/>
  <c r="H6" i="10"/>
  <c r="H7" i="10"/>
  <c r="H8" i="10"/>
  <c r="H9" i="10"/>
  <c r="H10" i="10"/>
  <c r="H11" i="10"/>
  <c r="H12" i="10"/>
  <c r="H13" i="10"/>
  <c r="H14" i="10"/>
  <c r="H15" i="10"/>
  <c r="H16" i="10"/>
  <c r="H17" i="10"/>
  <c r="H18" i="10"/>
  <c r="H19" i="10"/>
  <c r="H20" i="10"/>
  <c r="H21" i="10"/>
  <c r="H22" i="10"/>
  <c r="H23" i="10"/>
  <c r="H24" i="10"/>
  <c r="H25" i="10"/>
  <c r="H26" i="10"/>
  <c r="H27" i="10"/>
  <c r="H28" i="10"/>
  <c r="H29" i="10"/>
  <c r="H30" i="10"/>
  <c r="H31" i="10"/>
  <c r="H32" i="10"/>
  <c r="H33" i="10"/>
  <c r="H34" i="10"/>
  <c r="H35" i="10"/>
  <c r="H36" i="10"/>
  <c r="H37" i="10"/>
  <c r="H38" i="10"/>
  <c r="H39" i="10"/>
  <c r="H40" i="10"/>
  <c r="H41" i="10"/>
  <c r="H42" i="10"/>
  <c r="H43" i="10"/>
  <c r="H44" i="10"/>
  <c r="H45" i="10"/>
  <c r="H46" i="10"/>
  <c r="H47" i="10"/>
  <c r="H48" i="10"/>
  <c r="H49" i="10"/>
  <c r="H50" i="10"/>
  <c r="H51" i="10"/>
  <c r="H52" i="10"/>
  <c r="H53" i="10"/>
  <c r="H54" i="10"/>
  <c r="H55" i="10"/>
  <c r="H56" i="10"/>
  <c r="H57" i="10"/>
  <c r="H58" i="10"/>
  <c r="H59" i="10"/>
  <c r="H60" i="10"/>
  <c r="H61" i="10"/>
  <c r="H62" i="10"/>
  <c r="H63" i="10"/>
  <c r="H64" i="10"/>
  <c r="H65" i="10"/>
  <c r="H66" i="10"/>
  <c r="H67" i="10"/>
  <c r="H68" i="10"/>
  <c r="H69" i="10"/>
  <c r="H70" i="10"/>
  <c r="H71" i="10"/>
  <c r="H72" i="10"/>
  <c r="H73" i="10"/>
  <c r="H74" i="10"/>
  <c r="H75" i="10"/>
  <c r="H76" i="10"/>
  <c r="H77" i="10"/>
  <c r="H78" i="10"/>
  <c r="H79" i="10"/>
  <c r="H80" i="10"/>
  <c r="H81" i="10"/>
  <c r="H82" i="10"/>
  <c r="H83" i="10"/>
  <c r="H84" i="10"/>
  <c r="H85" i="10"/>
  <c r="H86" i="10"/>
  <c r="H87" i="10"/>
  <c r="H88" i="10"/>
  <c r="H89" i="10"/>
  <c r="H90" i="10"/>
  <c r="H91" i="10"/>
  <c r="H92" i="10"/>
  <c r="H93" i="10"/>
  <c r="H94" i="10"/>
  <c r="H95" i="10"/>
  <c r="H96" i="10"/>
  <c r="H97" i="10"/>
  <c r="H98" i="10"/>
  <c r="H99" i="10"/>
  <c r="H100" i="10"/>
  <c r="H101" i="10"/>
  <c r="H102" i="10"/>
  <c r="H103" i="10"/>
  <c r="H104" i="10"/>
  <c r="H105" i="10"/>
  <c r="H106" i="10"/>
  <c r="H107" i="10"/>
  <c r="H108" i="10"/>
  <c r="H109" i="10"/>
  <c r="H110" i="10"/>
  <c r="H111" i="10"/>
  <c r="H112" i="10"/>
  <c r="H3" i="10"/>
  <c r="O35" i="10"/>
  <c r="O34" i="10"/>
  <c r="O33" i="10"/>
  <c r="O32" i="10"/>
  <c r="O24" i="10"/>
  <c r="E15" i="10"/>
  <c r="E16" i="10"/>
  <c r="E17" i="10"/>
  <c r="E18" i="10"/>
  <c r="E19" i="10"/>
  <c r="E20" i="10"/>
  <c r="E21" i="10"/>
  <c r="E22" i="10"/>
  <c r="E23" i="10"/>
  <c r="E24" i="10"/>
  <c r="E25" i="10"/>
  <c r="E26" i="10"/>
  <c r="E27" i="10"/>
  <c r="E28" i="10"/>
  <c r="E29" i="10"/>
  <c r="E30" i="10"/>
  <c r="E31" i="10"/>
  <c r="E32" i="10"/>
  <c r="E33" i="10"/>
  <c r="E34" i="10"/>
  <c r="E35" i="10"/>
  <c r="E36" i="10"/>
  <c r="E37" i="10"/>
  <c r="E38" i="10"/>
  <c r="E39" i="10"/>
  <c r="E40" i="10"/>
  <c r="E41" i="10"/>
  <c r="E42" i="10"/>
  <c r="E43" i="10"/>
  <c r="E44" i="10"/>
  <c r="E45" i="10"/>
  <c r="E46" i="10"/>
  <c r="E47" i="10"/>
  <c r="E48" i="10"/>
  <c r="E49" i="10"/>
  <c r="E50" i="10"/>
  <c r="E51" i="10"/>
  <c r="E52" i="10"/>
  <c r="E53" i="10"/>
  <c r="E54" i="10"/>
  <c r="E55" i="10"/>
  <c r="E56" i="10"/>
  <c r="E57" i="10"/>
  <c r="E58" i="10"/>
  <c r="E59" i="10"/>
  <c r="E60" i="10"/>
  <c r="E61" i="10"/>
  <c r="E62" i="10"/>
  <c r="E63" i="10"/>
  <c r="E64" i="10"/>
  <c r="E65" i="10"/>
  <c r="E66" i="10"/>
  <c r="E67" i="10"/>
  <c r="E68" i="10"/>
  <c r="E69" i="10"/>
  <c r="E70" i="10"/>
  <c r="E71" i="10"/>
  <c r="E72" i="10"/>
  <c r="E73" i="10"/>
  <c r="E74" i="10"/>
  <c r="E75" i="10"/>
  <c r="E76" i="10"/>
  <c r="E77" i="10"/>
  <c r="E78" i="10"/>
  <c r="E79" i="10"/>
  <c r="E80" i="10"/>
  <c r="E81" i="10"/>
  <c r="E82" i="10"/>
  <c r="E83" i="10"/>
  <c r="E84" i="10"/>
  <c r="E85" i="10"/>
  <c r="E86" i="10"/>
  <c r="E87" i="10"/>
  <c r="E88" i="10"/>
  <c r="E89" i="10"/>
  <c r="E90" i="10"/>
  <c r="E91" i="10"/>
  <c r="E92" i="10"/>
  <c r="E93" i="10"/>
  <c r="E94" i="10"/>
  <c r="E95" i="10"/>
  <c r="E96" i="10"/>
  <c r="E97" i="10"/>
  <c r="E98" i="10"/>
  <c r="E99" i="10"/>
  <c r="E100" i="10"/>
  <c r="E101" i="10"/>
  <c r="E102" i="10"/>
  <c r="E103" i="10"/>
  <c r="E104" i="10"/>
  <c r="E105" i="10"/>
  <c r="E106" i="10"/>
  <c r="E107" i="10"/>
  <c r="E108" i="10"/>
  <c r="E109" i="10"/>
  <c r="E110" i="10"/>
  <c r="E111" i="10"/>
  <c r="E112" i="10"/>
  <c r="E14" i="10"/>
  <c r="E5" i="10"/>
  <c r="E6" i="10"/>
  <c r="E7" i="10"/>
  <c r="E8" i="10"/>
  <c r="E9" i="10"/>
  <c r="E10" i="10"/>
  <c r="E11" i="10"/>
  <c r="E12" i="10"/>
  <c r="E13" i="10"/>
  <c r="E4" i="10"/>
  <c r="E3" i="10"/>
  <c r="B3" i="10"/>
  <c r="O10" i="10"/>
  <c r="O21" i="10"/>
  <c r="O20" i="10"/>
  <c r="O19" i="10"/>
  <c r="O18" i="10"/>
  <c r="B4" i="10"/>
  <c r="B5" i="10"/>
  <c r="B6" i="10"/>
  <c r="B7" i="10"/>
  <c r="B8" i="10"/>
  <c r="B9" i="10"/>
  <c r="B10" i="10"/>
  <c r="B11" i="10"/>
  <c r="B12" i="10"/>
  <c r="B13" i="10"/>
  <c r="B14" i="10"/>
  <c r="B15" i="10"/>
  <c r="B16" i="10"/>
  <c r="B17" i="10"/>
  <c r="B18" i="10"/>
  <c r="B19" i="10"/>
  <c r="B20" i="10"/>
  <c r="B21" i="10"/>
  <c r="B22" i="10"/>
  <c r="B23" i="10"/>
  <c r="B24" i="10"/>
  <c r="B25" i="10"/>
  <c r="B26" i="10"/>
  <c r="B27" i="10"/>
  <c r="B28" i="10"/>
  <c r="B29" i="10"/>
  <c r="B30" i="10"/>
  <c r="B31" i="10"/>
  <c r="B32" i="10"/>
  <c r="B33" i="10"/>
  <c r="B34" i="10"/>
  <c r="B35" i="10"/>
  <c r="B36" i="10"/>
  <c r="B37" i="10"/>
  <c r="B38" i="10"/>
  <c r="B39" i="10"/>
  <c r="B40" i="10"/>
  <c r="B41" i="10"/>
  <c r="B42" i="10"/>
  <c r="B43" i="10"/>
  <c r="B44" i="10"/>
  <c r="B45" i="10"/>
  <c r="B46" i="10"/>
  <c r="B47" i="10"/>
  <c r="B48" i="10"/>
  <c r="B49" i="10"/>
  <c r="B50" i="10"/>
  <c r="B51" i="10"/>
  <c r="B52" i="10"/>
  <c r="B53" i="10"/>
  <c r="B54" i="10"/>
  <c r="B55" i="10"/>
  <c r="B56" i="10"/>
  <c r="B57" i="10"/>
  <c r="B58" i="10"/>
  <c r="B59" i="10"/>
  <c r="B60" i="10"/>
  <c r="B61" i="10"/>
  <c r="B62" i="10"/>
  <c r="B63" i="10"/>
  <c r="B64" i="10"/>
  <c r="B65" i="10"/>
  <c r="B66" i="10"/>
  <c r="B67" i="10"/>
  <c r="B68" i="10"/>
  <c r="B69" i="10"/>
  <c r="B70" i="10"/>
  <c r="B71" i="10"/>
  <c r="B72" i="10"/>
  <c r="B73" i="10"/>
  <c r="B74" i="10"/>
  <c r="B75" i="10"/>
  <c r="B76" i="10"/>
  <c r="B77" i="10"/>
  <c r="B78" i="10"/>
  <c r="B79" i="10"/>
  <c r="B80" i="10"/>
  <c r="B81" i="10"/>
  <c r="B82" i="10"/>
  <c r="B83" i="10"/>
  <c r="B84" i="10"/>
  <c r="B85" i="10"/>
  <c r="B86" i="10"/>
  <c r="B87" i="10"/>
  <c r="B88" i="10"/>
  <c r="B89" i="10"/>
  <c r="B90" i="10"/>
  <c r="B91" i="10"/>
  <c r="B92" i="10"/>
  <c r="B93" i="10"/>
  <c r="B94" i="10"/>
  <c r="B95" i="10"/>
  <c r="B96" i="10"/>
  <c r="B97" i="10"/>
  <c r="B98" i="10"/>
  <c r="B99" i="10"/>
  <c r="B100" i="10"/>
  <c r="B101" i="10"/>
  <c r="B102" i="10"/>
  <c r="B103" i="10"/>
  <c r="B104" i="10"/>
  <c r="B105" i="10"/>
  <c r="B106" i="10"/>
  <c r="B107" i="10"/>
  <c r="B108" i="10"/>
  <c r="B109" i="10"/>
  <c r="B110" i="10"/>
  <c r="B111" i="10"/>
  <c r="B112" i="10"/>
  <c r="O7" i="10"/>
  <c r="O6" i="10"/>
  <c r="O5" i="10"/>
  <c r="O4" i="10"/>
  <c r="AE4" i="3" l="1"/>
  <c r="AY4" i="3"/>
  <c r="BW4" i="3"/>
  <c r="AE5" i="3"/>
  <c r="AY5" i="3"/>
  <c r="BW5" i="3"/>
  <c r="AE6" i="3"/>
  <c r="AY6" i="3"/>
  <c r="BW6" i="3"/>
  <c r="AE7" i="3"/>
  <c r="AY7" i="3"/>
  <c r="BW7" i="3"/>
  <c r="AE8" i="3"/>
  <c r="AY8" i="3"/>
  <c r="BW8" i="3"/>
  <c r="AE9" i="3"/>
  <c r="AY9" i="3"/>
  <c r="BW9" i="3"/>
  <c r="AE10" i="3"/>
  <c r="AY10" i="3"/>
  <c r="BW10" i="3"/>
  <c r="AE11" i="3"/>
  <c r="AY11" i="3"/>
  <c r="BW11" i="3"/>
  <c r="AE12" i="3"/>
  <c r="AY12" i="3"/>
  <c r="BW12" i="3"/>
  <c r="AE13" i="3"/>
  <c r="AY13" i="3"/>
  <c r="BW13" i="3"/>
  <c r="AE14" i="3"/>
  <c r="AY14" i="3"/>
  <c r="BW14" i="3"/>
  <c r="AE15" i="3"/>
  <c r="AY15" i="3"/>
  <c r="BW15" i="3"/>
  <c r="AE16" i="3" l="1"/>
  <c r="AY16" i="3"/>
  <c r="BW16" i="3"/>
  <c r="AE17" i="3"/>
  <c r="AY17" i="3"/>
  <c r="BW17" i="3"/>
  <c r="AE18" i="3"/>
  <c r="AY18" i="3"/>
  <c r="BW18" i="3"/>
  <c r="AE19" i="3"/>
  <c r="AY19" i="3"/>
  <c r="BW19" i="3"/>
  <c r="AE20" i="3"/>
  <c r="AY20" i="3"/>
  <c r="BW20" i="3"/>
  <c r="AE21" i="3"/>
  <c r="AY21" i="3"/>
  <c r="BW21" i="3"/>
  <c r="AE22" i="3"/>
  <c r="AY22" i="3"/>
  <c r="BW22" i="3"/>
  <c r="AE23" i="3"/>
  <c r="AY23" i="3"/>
  <c r="BW23" i="3"/>
  <c r="AE24" i="3"/>
  <c r="AY24" i="3"/>
  <c r="BW24" i="3"/>
  <c r="AE25" i="3"/>
  <c r="AY25" i="3"/>
  <c r="BW25" i="3"/>
  <c r="AE26" i="3"/>
  <c r="AY26" i="3"/>
  <c r="BW26" i="3"/>
  <c r="AE27" i="3"/>
  <c r="AY27" i="3"/>
  <c r="BW27" i="3"/>
  <c r="AE28" i="3"/>
  <c r="AY28" i="3"/>
  <c r="BW28" i="3"/>
  <c r="AE29" i="3"/>
  <c r="AY29" i="3"/>
  <c r="BW29" i="3"/>
  <c r="AE30" i="3"/>
  <c r="AY30" i="3"/>
  <c r="BW30" i="3"/>
  <c r="AE31" i="3"/>
  <c r="AY31" i="3"/>
  <c r="BW31" i="3"/>
  <c r="AE32" i="3"/>
  <c r="AY32" i="3"/>
  <c r="BW32" i="3"/>
  <c r="AE33" i="3"/>
  <c r="AY33" i="3"/>
  <c r="BW33" i="3"/>
  <c r="AE34" i="3"/>
  <c r="AY34" i="3"/>
  <c r="BW34" i="3"/>
  <c r="AE35" i="3"/>
  <c r="AY35" i="3"/>
  <c r="BW35" i="3"/>
  <c r="AE36" i="3"/>
  <c r="AY36" i="3"/>
  <c r="BW36" i="3"/>
  <c r="AE37" i="3"/>
  <c r="AY37" i="3"/>
  <c r="BW37" i="3"/>
  <c r="AE38" i="3"/>
  <c r="AY38" i="3"/>
  <c r="BW38" i="3"/>
  <c r="AE39" i="3"/>
  <c r="AY39" i="3"/>
  <c r="BW39" i="3"/>
  <c r="AE40" i="3"/>
  <c r="AY40" i="3"/>
  <c r="BW40" i="3"/>
  <c r="AE41" i="3"/>
  <c r="AY41" i="3"/>
  <c r="BW41" i="3"/>
  <c r="AE42" i="3"/>
  <c r="AY42" i="3"/>
  <c r="BW42" i="3"/>
  <c r="AE43" i="3"/>
  <c r="AY43" i="3"/>
  <c r="BW43" i="3"/>
  <c r="AE44" i="3"/>
  <c r="AY44" i="3"/>
  <c r="BW44" i="3"/>
  <c r="AE45" i="3"/>
  <c r="AY45" i="3"/>
  <c r="BW45" i="3"/>
  <c r="AE46" i="3"/>
  <c r="AY46" i="3"/>
  <c r="BW46" i="3"/>
  <c r="AE47" i="3"/>
  <c r="AY47" i="3"/>
  <c r="BW47" i="3"/>
  <c r="AE48" i="3"/>
  <c r="AY48" i="3"/>
  <c r="BW48" i="3"/>
  <c r="AE49" i="3"/>
  <c r="AY49" i="3"/>
  <c r="BW49" i="3"/>
  <c r="AE50" i="3"/>
  <c r="AY50" i="3"/>
  <c r="BW50" i="3"/>
  <c r="AE51" i="3"/>
  <c r="AY51" i="3"/>
  <c r="BW51" i="3"/>
  <c r="AE52" i="3"/>
  <c r="AY52" i="3"/>
  <c r="BW52" i="3"/>
  <c r="AE53" i="3"/>
  <c r="AY53" i="3"/>
  <c r="BW53" i="3"/>
  <c r="AE54" i="3"/>
  <c r="AY54" i="3"/>
  <c r="BW54" i="3"/>
  <c r="AE55" i="3"/>
  <c r="AY55" i="3"/>
  <c r="BW55" i="3"/>
  <c r="AE56" i="3"/>
  <c r="AY56" i="3"/>
  <c r="BW56" i="3"/>
  <c r="AE57" i="3"/>
  <c r="AY57" i="3"/>
  <c r="BW57" i="3"/>
  <c r="AE58" i="3"/>
  <c r="AY58" i="3"/>
  <c r="BW58" i="3"/>
  <c r="AE59" i="3"/>
  <c r="AY59" i="3"/>
  <c r="BW59" i="3"/>
  <c r="AE60" i="3"/>
  <c r="AY60" i="3"/>
  <c r="BW60" i="3"/>
  <c r="AE61" i="3"/>
  <c r="AY61" i="3"/>
  <c r="BW61" i="3"/>
  <c r="AE62" i="3"/>
  <c r="AY62" i="3"/>
  <c r="BW62" i="3"/>
  <c r="AE63" i="3"/>
  <c r="AY63" i="3"/>
  <c r="BW63" i="3"/>
  <c r="AE64" i="3"/>
  <c r="AY64" i="3"/>
  <c r="BW64" i="3"/>
  <c r="AE65" i="3"/>
  <c r="AY65" i="3"/>
  <c r="BW65" i="3"/>
  <c r="AE66" i="3"/>
  <c r="AY66" i="3"/>
  <c r="BW66" i="3"/>
  <c r="AE67" i="3"/>
  <c r="AY67" i="3"/>
  <c r="BW67" i="3"/>
  <c r="AE68" i="3"/>
  <c r="AY68" i="3"/>
  <c r="BW68" i="3"/>
  <c r="AE69" i="3"/>
  <c r="AY69" i="3"/>
  <c r="BW69" i="3"/>
  <c r="AE70" i="3"/>
  <c r="AY70" i="3"/>
  <c r="BW70" i="3"/>
  <c r="AE71" i="3"/>
  <c r="AY71" i="3"/>
  <c r="BW71" i="3"/>
  <c r="AE72" i="3"/>
  <c r="AY72" i="3"/>
  <c r="BW72" i="3"/>
  <c r="AE73" i="3"/>
  <c r="AY73" i="3"/>
  <c r="BW73" i="3"/>
  <c r="AE74" i="3"/>
  <c r="AY74" i="3"/>
  <c r="BW74" i="3"/>
  <c r="AE75" i="3"/>
  <c r="AY75" i="3"/>
  <c r="BW75" i="3"/>
  <c r="AE76" i="3"/>
  <c r="AY76" i="3"/>
  <c r="BW76" i="3"/>
  <c r="AE77" i="3"/>
  <c r="AY77" i="3"/>
  <c r="BW77" i="3"/>
  <c r="AE78" i="3"/>
  <c r="AY78" i="3"/>
  <c r="BW78" i="3"/>
  <c r="AE79" i="3"/>
  <c r="AY79" i="3"/>
  <c r="BW79" i="3"/>
  <c r="AE80" i="3"/>
  <c r="AY80" i="3"/>
  <c r="BW80" i="3"/>
  <c r="AE81" i="3"/>
  <c r="AY81" i="3"/>
  <c r="BW81" i="3"/>
  <c r="AE82" i="3"/>
  <c r="AY82" i="3"/>
  <c r="BW82" i="3"/>
  <c r="AE83" i="3"/>
  <c r="AY83" i="3"/>
  <c r="BW83" i="3"/>
  <c r="AE84" i="3"/>
  <c r="AY84" i="3"/>
  <c r="BW84" i="3"/>
  <c r="AE85" i="3"/>
  <c r="AY85" i="3"/>
  <c r="BW85" i="3"/>
  <c r="AE86" i="3"/>
  <c r="AY86" i="3"/>
  <c r="BW86" i="3"/>
  <c r="AE87" i="3"/>
  <c r="AY87" i="3"/>
  <c r="BW87" i="3"/>
  <c r="AE88" i="3"/>
  <c r="AY88" i="3"/>
  <c r="BW88" i="3"/>
  <c r="AE89" i="3"/>
  <c r="AY89" i="3"/>
  <c r="BW89" i="3"/>
  <c r="AE90" i="3"/>
  <c r="AY90" i="3"/>
  <c r="BW90" i="3"/>
  <c r="AE91" i="3"/>
  <c r="AY91" i="3"/>
  <c r="BW91" i="3"/>
  <c r="AE92" i="3"/>
  <c r="AY92" i="3"/>
  <c r="BW92" i="3"/>
  <c r="AE93" i="3"/>
  <c r="AY93" i="3"/>
  <c r="BW93" i="3"/>
  <c r="AE94" i="3"/>
  <c r="AY94" i="3"/>
  <c r="BW94" i="3"/>
  <c r="AE95" i="3"/>
  <c r="AY95" i="3"/>
  <c r="BW95" i="3"/>
  <c r="AE96" i="3"/>
  <c r="AY96" i="3"/>
  <c r="BW96" i="3"/>
  <c r="AE97" i="3"/>
  <c r="AY97" i="3"/>
  <c r="BW97" i="3"/>
  <c r="AE98" i="3"/>
  <c r="AY98" i="3"/>
  <c r="BW98" i="3"/>
  <c r="AE99" i="3"/>
  <c r="AY99" i="3"/>
  <c r="BW99" i="3"/>
  <c r="AE100" i="3"/>
  <c r="AY100" i="3"/>
  <c r="BW100" i="3"/>
  <c r="AE101" i="3"/>
  <c r="AY101" i="3"/>
  <c r="BW101" i="3"/>
  <c r="AE102" i="3"/>
  <c r="AY102" i="3"/>
  <c r="BW102" i="3"/>
  <c r="AE103" i="3"/>
  <c r="AY103" i="3"/>
  <c r="BW103" i="3"/>
  <c r="AE104" i="3"/>
  <c r="AY104" i="3"/>
  <c r="BW104" i="3"/>
  <c r="AE105" i="3"/>
  <c r="AY105" i="3"/>
  <c r="BW105" i="3"/>
  <c r="AE106" i="3"/>
  <c r="AY106" i="3"/>
  <c r="BW106" i="3"/>
  <c r="AE107" i="3"/>
  <c r="AY107" i="3"/>
  <c r="BW107" i="3"/>
  <c r="AE108" i="3"/>
  <c r="AY108" i="3"/>
  <c r="BW108" i="3"/>
  <c r="AE109" i="3"/>
  <c r="AY109" i="3"/>
  <c r="BW109" i="3"/>
  <c r="AE110" i="3"/>
  <c r="AY110" i="3"/>
  <c r="BW110" i="3"/>
  <c r="AE111" i="3"/>
  <c r="AY111" i="3"/>
  <c r="BW111" i="3"/>
  <c r="AE112" i="3"/>
  <c r="AY112" i="3"/>
  <c r="BW112" i="3"/>
  <c r="AE113" i="3"/>
  <c r="AY113" i="3"/>
  <c r="BW113" i="3"/>
</calcChain>
</file>

<file path=xl/sharedStrings.xml><?xml version="1.0" encoding="utf-8"?>
<sst xmlns="http://schemas.openxmlformats.org/spreadsheetml/2006/main" count="1745" uniqueCount="373">
  <si>
    <t>Kabupaten SIdoarjo</t>
  </si>
  <si>
    <t>Laki-laki</t>
  </si>
  <si>
    <t>35 - 40 Tahun</t>
  </si>
  <si>
    <t>Dan Lain-Lain</t>
  </si>
  <si>
    <t>Orang tua</t>
  </si>
  <si>
    <t>≥ 20 Tahun</t>
  </si>
  <si>
    <t>Perempuan</t>
  </si>
  <si>
    <t>20 - 25 Tahun</t>
  </si>
  <si>
    <t>Pegawai Negri/TNI/Polri</t>
  </si>
  <si>
    <t>Pegawai Swasta</t>
  </si>
  <si>
    <t>30 - 35 Tahun</t>
  </si>
  <si>
    <t>Mertua</t>
  </si>
  <si>
    <t>25 - 30 Tahun</t>
  </si>
  <si>
    <t>NO</t>
  </si>
  <si>
    <t>DATA RESPONDEN</t>
  </si>
  <si>
    <t xml:space="preserve">DOMISILI </t>
  </si>
  <si>
    <t>JENIS KELAMIN</t>
  </si>
  <si>
    <t>UMUR</t>
  </si>
  <si>
    <t>PEKERJAAN</t>
  </si>
  <si>
    <t>JUMLAH ANAK</t>
  </si>
  <si>
    <t>TINGGAL BERSAMA</t>
  </si>
  <si>
    <t>TOTAL</t>
  </si>
  <si>
    <t>ITEM 1</t>
  </si>
  <si>
    <t>ITEM 2</t>
  </si>
  <si>
    <t>ITEM 3</t>
  </si>
  <si>
    <t>ITEM 4</t>
  </si>
  <si>
    <t>ITEM 5</t>
  </si>
  <si>
    <t>ITEM 6</t>
  </si>
  <si>
    <t>ITEM 7</t>
  </si>
  <si>
    <t>ITEM 8</t>
  </si>
  <si>
    <t>ITEM 9</t>
  </si>
  <si>
    <t>ITEM 10</t>
  </si>
  <si>
    <t>ITEM 11</t>
  </si>
  <si>
    <t>ITEM 12</t>
  </si>
  <si>
    <t>ITEM 13</t>
  </si>
  <si>
    <t>ITEM 14</t>
  </si>
  <si>
    <t>ITEM 15</t>
  </si>
  <si>
    <t>ITEM 16</t>
  </si>
  <si>
    <t>ITEM 17</t>
  </si>
  <si>
    <t>ITEM 18</t>
  </si>
  <si>
    <t>ITEM 19</t>
  </si>
  <si>
    <t>ITEM 20</t>
  </si>
  <si>
    <t>ITEM 21</t>
  </si>
  <si>
    <t>WORK LIFE BALANCE (X1)</t>
  </si>
  <si>
    <t>DUKUNGAN SOSIAL (X2)</t>
  </si>
  <si>
    <t>PRODUKTIFITAS KERJA  (Y1)</t>
  </si>
  <si>
    <t>Kabupaten Sidoarjo</t>
  </si>
  <si>
    <t>Orang Tua</t>
  </si>
  <si>
    <t>Laki-Laki</t>
  </si>
  <si>
    <t>Pegawai Negeri/TNI/Polri</t>
  </si>
  <si>
    <t>Wirausaha</t>
  </si>
  <si>
    <t>Dan lain-lain</t>
  </si>
  <si>
    <t>One-Sample Kolmogorov-Smirnov Test</t>
  </si>
  <si>
    <t>Unstandardized Residual</t>
  </si>
  <si>
    <t>N</t>
  </si>
  <si>
    <t>Mean</t>
  </si>
  <si>
    <t>Std. Deviation</t>
  </si>
  <si>
    <t>Most Extreme Differences</t>
  </si>
  <si>
    <t>Absolute</t>
  </si>
  <si>
    <t>Positive</t>
  </si>
  <si>
    <t>Negative</t>
  </si>
  <si>
    <t>Test Statistic</t>
  </si>
  <si>
    <t>Sig.</t>
  </si>
  <si>
    <t>99% Confidence Interval</t>
  </si>
  <si>
    <t>Lower Bound</t>
  </si>
  <si>
    <t>Upper Bound</t>
  </si>
  <si>
    <t>a. Test distribution is Normal.</t>
  </si>
  <si>
    <t>b. Calculated from data.</t>
  </si>
  <si>
    <t>c. Lilliefors Significance Correction.</t>
  </si>
  <si>
    <t/>
  </si>
  <si>
    <r>
      <t>Normal Parameters</t>
    </r>
    <r>
      <rPr>
        <vertAlign val="superscript"/>
        <sz val="9"/>
        <rFont val="Arial"/>
        <family val="2"/>
      </rPr>
      <t>a,b</t>
    </r>
  </si>
  <si>
    <t>Correlations</t>
  </si>
  <si>
    <t>ITEM1</t>
  </si>
  <si>
    <t>ITEM2</t>
  </si>
  <si>
    <t>ITEM3</t>
  </si>
  <si>
    <t>ITEM4</t>
  </si>
  <si>
    <t>ITEM5</t>
  </si>
  <si>
    <t>ITEM6</t>
  </si>
  <si>
    <t>ITEM7</t>
  </si>
  <si>
    <t>ITEM8</t>
  </si>
  <si>
    <t>ITEM9</t>
  </si>
  <si>
    <t>ITEM10</t>
  </si>
  <si>
    <t>ITEM11</t>
  </si>
  <si>
    <t>ITEM12</t>
  </si>
  <si>
    <t>ITEM13</t>
  </si>
  <si>
    <t>ITEM14</t>
  </si>
  <si>
    <t>ITEM15</t>
  </si>
  <si>
    <t>ITEM16</t>
  </si>
  <si>
    <t>ITEM17</t>
  </si>
  <si>
    <t>ITEM18</t>
  </si>
  <si>
    <t>ITEM19</t>
  </si>
  <si>
    <t>ITEM20</t>
  </si>
  <si>
    <t>ITEM21</t>
  </si>
  <si>
    <t>Pearson Correlation</t>
  </si>
  <si>
    <t>Sig. (2-tailed)</t>
  </si>
  <si>
    <t>**. Correlation is significant at the 0.01 level (2-tailed).</t>
  </si>
  <si>
    <t>*. Correlation is significant at the 0.05 level (2-tailed).</t>
  </si>
  <si>
    <r>
      <t>.497</t>
    </r>
    <r>
      <rPr>
        <vertAlign val="superscript"/>
        <sz val="9"/>
        <rFont val="Arial"/>
        <family val="2"/>
      </rPr>
      <t>**</t>
    </r>
  </si>
  <si>
    <r>
      <t>.515</t>
    </r>
    <r>
      <rPr>
        <vertAlign val="superscript"/>
        <sz val="9"/>
        <rFont val="Arial"/>
        <family val="2"/>
      </rPr>
      <t>**</t>
    </r>
  </si>
  <si>
    <r>
      <t>.437</t>
    </r>
    <r>
      <rPr>
        <vertAlign val="superscript"/>
        <sz val="9"/>
        <rFont val="Arial"/>
        <family val="2"/>
      </rPr>
      <t>**</t>
    </r>
  </si>
  <si>
    <r>
      <t>.465</t>
    </r>
    <r>
      <rPr>
        <vertAlign val="superscript"/>
        <sz val="9"/>
        <rFont val="Arial"/>
        <family val="2"/>
      </rPr>
      <t>**</t>
    </r>
  </si>
  <si>
    <r>
      <t>.440</t>
    </r>
    <r>
      <rPr>
        <vertAlign val="superscript"/>
        <sz val="9"/>
        <rFont val="Arial"/>
        <family val="2"/>
      </rPr>
      <t>**</t>
    </r>
  </si>
  <si>
    <r>
      <t>.551</t>
    </r>
    <r>
      <rPr>
        <vertAlign val="superscript"/>
        <sz val="9"/>
        <rFont val="Arial"/>
        <family val="2"/>
      </rPr>
      <t>**</t>
    </r>
  </si>
  <si>
    <r>
      <t>.476</t>
    </r>
    <r>
      <rPr>
        <vertAlign val="superscript"/>
        <sz val="9"/>
        <rFont val="Arial"/>
        <family val="2"/>
      </rPr>
      <t>**</t>
    </r>
  </si>
  <si>
    <r>
      <t>.416</t>
    </r>
    <r>
      <rPr>
        <vertAlign val="superscript"/>
        <sz val="9"/>
        <rFont val="Arial"/>
        <family val="2"/>
      </rPr>
      <t>**</t>
    </r>
  </si>
  <si>
    <r>
      <t>.489</t>
    </r>
    <r>
      <rPr>
        <vertAlign val="superscript"/>
        <sz val="9"/>
        <rFont val="Arial"/>
        <family val="2"/>
      </rPr>
      <t>**</t>
    </r>
  </si>
  <si>
    <r>
      <t>.579</t>
    </r>
    <r>
      <rPr>
        <vertAlign val="superscript"/>
        <sz val="9"/>
        <rFont val="Arial"/>
        <family val="2"/>
      </rPr>
      <t>**</t>
    </r>
  </si>
  <si>
    <r>
      <t>.570</t>
    </r>
    <r>
      <rPr>
        <vertAlign val="superscript"/>
        <sz val="9"/>
        <rFont val="Arial"/>
        <family val="2"/>
      </rPr>
      <t>**</t>
    </r>
  </si>
  <si>
    <r>
      <t>.537</t>
    </r>
    <r>
      <rPr>
        <vertAlign val="superscript"/>
        <sz val="9"/>
        <rFont val="Arial"/>
        <family val="2"/>
      </rPr>
      <t>**</t>
    </r>
  </si>
  <si>
    <r>
      <t>.394</t>
    </r>
    <r>
      <rPr>
        <vertAlign val="superscript"/>
        <sz val="9"/>
        <rFont val="Arial"/>
        <family val="2"/>
      </rPr>
      <t>**</t>
    </r>
  </si>
  <si>
    <r>
      <t>.593</t>
    </r>
    <r>
      <rPr>
        <vertAlign val="superscript"/>
        <sz val="9"/>
        <rFont val="Arial"/>
        <family val="2"/>
      </rPr>
      <t>**</t>
    </r>
  </si>
  <si>
    <r>
      <t>.500</t>
    </r>
    <r>
      <rPr>
        <vertAlign val="superscript"/>
        <sz val="9"/>
        <rFont val="Arial"/>
        <family val="2"/>
      </rPr>
      <t>**</t>
    </r>
  </si>
  <si>
    <r>
      <t>.486</t>
    </r>
    <r>
      <rPr>
        <vertAlign val="superscript"/>
        <sz val="9"/>
        <rFont val="Arial"/>
        <family val="2"/>
      </rPr>
      <t>**</t>
    </r>
  </si>
  <si>
    <r>
      <t>.523</t>
    </r>
    <r>
      <rPr>
        <vertAlign val="superscript"/>
        <sz val="9"/>
        <rFont val="Arial"/>
        <family val="2"/>
      </rPr>
      <t>**</t>
    </r>
  </si>
  <si>
    <r>
      <t>.592</t>
    </r>
    <r>
      <rPr>
        <vertAlign val="superscript"/>
        <sz val="9"/>
        <rFont val="Arial"/>
        <family val="2"/>
      </rPr>
      <t>**</t>
    </r>
  </si>
  <si>
    <r>
      <t>.512</t>
    </r>
    <r>
      <rPr>
        <vertAlign val="superscript"/>
        <sz val="9"/>
        <rFont val="Arial"/>
        <family val="2"/>
      </rPr>
      <t>**</t>
    </r>
  </si>
  <si>
    <r>
      <t>.534</t>
    </r>
    <r>
      <rPr>
        <vertAlign val="superscript"/>
        <sz val="9"/>
        <rFont val="Arial"/>
        <family val="2"/>
      </rPr>
      <t>**</t>
    </r>
  </si>
  <si>
    <r>
      <t>.480</t>
    </r>
    <r>
      <rPr>
        <vertAlign val="superscript"/>
        <sz val="9"/>
        <rFont val="Arial"/>
        <family val="2"/>
      </rPr>
      <t>**</t>
    </r>
  </si>
  <si>
    <r>
      <t>.522</t>
    </r>
    <r>
      <rPr>
        <vertAlign val="superscript"/>
        <sz val="9"/>
        <rFont val="Arial"/>
        <family val="2"/>
      </rPr>
      <t>**</t>
    </r>
  </si>
  <si>
    <r>
      <t>.404</t>
    </r>
    <r>
      <rPr>
        <vertAlign val="superscript"/>
        <sz val="9"/>
        <rFont val="Arial"/>
        <family val="2"/>
      </rPr>
      <t>**</t>
    </r>
  </si>
  <si>
    <r>
      <t>.553</t>
    </r>
    <r>
      <rPr>
        <vertAlign val="superscript"/>
        <sz val="9"/>
        <rFont val="Arial"/>
        <family val="2"/>
      </rPr>
      <t>**</t>
    </r>
  </si>
  <si>
    <r>
      <t>.412</t>
    </r>
    <r>
      <rPr>
        <vertAlign val="superscript"/>
        <sz val="9"/>
        <rFont val="Arial"/>
        <family val="2"/>
      </rPr>
      <t>**</t>
    </r>
  </si>
  <si>
    <r>
      <t>.431</t>
    </r>
    <r>
      <rPr>
        <vertAlign val="superscript"/>
        <sz val="9"/>
        <rFont val="Arial"/>
        <family val="2"/>
      </rPr>
      <t>**</t>
    </r>
  </si>
  <si>
    <r>
      <t>.496</t>
    </r>
    <r>
      <rPr>
        <vertAlign val="superscript"/>
        <sz val="9"/>
        <rFont val="Arial"/>
        <family val="2"/>
      </rPr>
      <t>**</t>
    </r>
  </si>
  <si>
    <r>
      <t>.518</t>
    </r>
    <r>
      <rPr>
        <vertAlign val="superscript"/>
        <sz val="9"/>
        <rFont val="Arial"/>
        <family val="2"/>
      </rPr>
      <t>**</t>
    </r>
  </si>
  <si>
    <r>
      <t>.427</t>
    </r>
    <r>
      <rPr>
        <vertAlign val="superscript"/>
        <sz val="9"/>
        <rFont val="Arial"/>
        <family val="2"/>
      </rPr>
      <t>**</t>
    </r>
  </si>
  <si>
    <r>
      <t>.502</t>
    </r>
    <r>
      <rPr>
        <vertAlign val="superscript"/>
        <sz val="9"/>
        <rFont val="Arial"/>
        <family val="2"/>
      </rPr>
      <t>**</t>
    </r>
  </si>
  <si>
    <r>
      <t>.401</t>
    </r>
    <r>
      <rPr>
        <vertAlign val="superscript"/>
        <sz val="9"/>
        <rFont val="Arial"/>
        <family val="2"/>
      </rPr>
      <t>**</t>
    </r>
  </si>
  <si>
    <r>
      <t>.421</t>
    </r>
    <r>
      <rPr>
        <vertAlign val="superscript"/>
        <sz val="9"/>
        <rFont val="Arial"/>
        <family val="2"/>
      </rPr>
      <t>**</t>
    </r>
  </si>
  <si>
    <r>
      <t>.474</t>
    </r>
    <r>
      <rPr>
        <vertAlign val="superscript"/>
        <sz val="9"/>
        <rFont val="Arial"/>
        <family val="2"/>
      </rPr>
      <t>**</t>
    </r>
  </si>
  <si>
    <r>
      <t>.371</t>
    </r>
    <r>
      <rPr>
        <vertAlign val="superscript"/>
        <sz val="9"/>
        <rFont val="Arial"/>
        <family val="2"/>
      </rPr>
      <t>**</t>
    </r>
  </si>
  <si>
    <r>
      <t>.632</t>
    </r>
    <r>
      <rPr>
        <vertAlign val="superscript"/>
        <sz val="9"/>
        <rFont val="Arial"/>
        <family val="2"/>
      </rPr>
      <t>**</t>
    </r>
  </si>
  <si>
    <r>
      <t>.624</t>
    </r>
    <r>
      <rPr>
        <vertAlign val="superscript"/>
        <sz val="9"/>
        <rFont val="Arial"/>
        <family val="2"/>
      </rPr>
      <t>**</t>
    </r>
  </si>
  <si>
    <r>
      <t>.705</t>
    </r>
    <r>
      <rPr>
        <vertAlign val="superscript"/>
        <sz val="9"/>
        <rFont val="Arial"/>
        <family val="2"/>
      </rPr>
      <t>**</t>
    </r>
  </si>
  <si>
    <r>
      <t>.708</t>
    </r>
    <r>
      <rPr>
        <vertAlign val="superscript"/>
        <sz val="9"/>
        <rFont val="Arial"/>
        <family val="2"/>
      </rPr>
      <t>**</t>
    </r>
  </si>
  <si>
    <r>
      <t>.722</t>
    </r>
    <r>
      <rPr>
        <vertAlign val="superscript"/>
        <sz val="9"/>
        <rFont val="Arial"/>
        <family val="2"/>
      </rPr>
      <t>**</t>
    </r>
  </si>
  <si>
    <r>
      <t>.747</t>
    </r>
    <r>
      <rPr>
        <vertAlign val="superscript"/>
        <sz val="9"/>
        <rFont val="Arial"/>
        <family val="2"/>
      </rPr>
      <t>**</t>
    </r>
  </si>
  <si>
    <t>Case Processing Summary</t>
  </si>
  <si>
    <t>%</t>
  </si>
  <si>
    <t>Cases</t>
  </si>
  <si>
    <t>Valid</t>
  </si>
  <si>
    <t>Total</t>
  </si>
  <si>
    <t>a. Listwise deletion based on all variables in the procedure.</t>
  </si>
  <si>
    <t>Reliability Statistics</t>
  </si>
  <si>
    <t>Cronbach's Alpha</t>
  </si>
  <si>
    <t>N of Items</t>
  </si>
  <si>
    <t>Item-Total Statistics</t>
  </si>
  <si>
    <t>Scale Mean if Item Deleted</t>
  </si>
  <si>
    <t>Scale Variance if Item Deleted</t>
  </si>
  <si>
    <t>Corrected Item-Total Correlation</t>
  </si>
  <si>
    <t>Cronbach's Alpha if Item Deleted</t>
  </si>
  <si>
    <r>
      <t>.578</t>
    </r>
    <r>
      <rPr>
        <vertAlign val="superscript"/>
        <sz val="9"/>
        <rFont val="Arial"/>
        <family val="2"/>
      </rPr>
      <t>**</t>
    </r>
  </si>
  <si>
    <r>
      <t>.575</t>
    </r>
    <r>
      <rPr>
        <vertAlign val="superscript"/>
        <sz val="9"/>
        <rFont val="Arial"/>
        <family val="2"/>
      </rPr>
      <t>**</t>
    </r>
  </si>
  <si>
    <r>
      <t>.538</t>
    </r>
    <r>
      <rPr>
        <vertAlign val="superscript"/>
        <sz val="9"/>
        <rFont val="Arial"/>
        <family val="2"/>
      </rPr>
      <t>**</t>
    </r>
  </si>
  <si>
    <r>
      <t>.641</t>
    </r>
    <r>
      <rPr>
        <vertAlign val="superscript"/>
        <sz val="9"/>
        <rFont val="Arial"/>
        <family val="2"/>
      </rPr>
      <t>**</t>
    </r>
  </si>
  <si>
    <r>
      <t>.680</t>
    </r>
    <r>
      <rPr>
        <vertAlign val="superscript"/>
        <sz val="9"/>
        <rFont val="Arial"/>
        <family val="2"/>
      </rPr>
      <t>**</t>
    </r>
  </si>
  <si>
    <r>
      <t>.657</t>
    </r>
    <r>
      <rPr>
        <vertAlign val="superscript"/>
        <sz val="9"/>
        <rFont val="Arial"/>
        <family val="2"/>
      </rPr>
      <t>**</t>
    </r>
  </si>
  <si>
    <r>
      <t>.297</t>
    </r>
    <r>
      <rPr>
        <vertAlign val="superscript"/>
        <sz val="9"/>
        <rFont val="Arial"/>
        <family val="2"/>
      </rPr>
      <t>**</t>
    </r>
  </si>
  <si>
    <r>
      <t>.541</t>
    </r>
    <r>
      <rPr>
        <vertAlign val="superscript"/>
        <sz val="9"/>
        <rFont val="Arial"/>
        <family val="2"/>
      </rPr>
      <t>**</t>
    </r>
  </si>
  <si>
    <r>
      <t>.506</t>
    </r>
    <r>
      <rPr>
        <vertAlign val="superscript"/>
        <sz val="9"/>
        <rFont val="Arial"/>
        <family val="2"/>
      </rPr>
      <t>**</t>
    </r>
  </si>
  <si>
    <r>
      <t>.573</t>
    </r>
    <r>
      <rPr>
        <vertAlign val="superscript"/>
        <sz val="9"/>
        <rFont val="Arial"/>
        <family val="2"/>
      </rPr>
      <t>**</t>
    </r>
  </si>
  <si>
    <r>
      <t>.620</t>
    </r>
    <r>
      <rPr>
        <vertAlign val="superscript"/>
        <sz val="9"/>
        <rFont val="Arial"/>
        <family val="2"/>
      </rPr>
      <t>**</t>
    </r>
  </si>
  <si>
    <r>
      <t>.612</t>
    </r>
    <r>
      <rPr>
        <vertAlign val="superscript"/>
        <sz val="9"/>
        <rFont val="Arial"/>
        <family val="2"/>
      </rPr>
      <t>**</t>
    </r>
  </si>
  <si>
    <r>
      <t>.677</t>
    </r>
    <r>
      <rPr>
        <vertAlign val="superscript"/>
        <sz val="9"/>
        <rFont val="Arial"/>
        <family val="2"/>
      </rPr>
      <t>**</t>
    </r>
  </si>
  <si>
    <r>
      <t>.568</t>
    </r>
    <r>
      <rPr>
        <vertAlign val="superscript"/>
        <sz val="9"/>
        <rFont val="Arial"/>
        <family val="2"/>
      </rPr>
      <t>**</t>
    </r>
  </si>
  <si>
    <r>
      <t>.543</t>
    </r>
    <r>
      <rPr>
        <vertAlign val="superscript"/>
        <sz val="9"/>
        <rFont val="Arial"/>
        <family val="2"/>
      </rPr>
      <t>**</t>
    </r>
  </si>
  <si>
    <r>
      <t>.457</t>
    </r>
    <r>
      <rPr>
        <vertAlign val="superscript"/>
        <sz val="9"/>
        <rFont val="Arial"/>
        <family val="2"/>
      </rPr>
      <t>**</t>
    </r>
  </si>
  <si>
    <r>
      <t>.473</t>
    </r>
    <r>
      <rPr>
        <vertAlign val="superscript"/>
        <sz val="9"/>
        <rFont val="Arial"/>
        <family val="2"/>
      </rPr>
      <t>**</t>
    </r>
  </si>
  <si>
    <r>
      <t>.614</t>
    </r>
    <r>
      <rPr>
        <vertAlign val="superscript"/>
        <sz val="9"/>
        <rFont val="Arial"/>
        <family val="2"/>
      </rPr>
      <t>**</t>
    </r>
  </si>
  <si>
    <r>
      <t>.589</t>
    </r>
    <r>
      <rPr>
        <vertAlign val="superscript"/>
        <sz val="9"/>
        <rFont val="Arial"/>
        <family val="2"/>
      </rPr>
      <t>**</t>
    </r>
  </si>
  <si>
    <r>
      <t>.561</t>
    </r>
    <r>
      <rPr>
        <vertAlign val="superscript"/>
        <sz val="9"/>
        <rFont val="Arial"/>
        <family val="2"/>
      </rPr>
      <t>**</t>
    </r>
  </si>
  <si>
    <r>
      <t>.278</t>
    </r>
    <r>
      <rPr>
        <vertAlign val="superscript"/>
        <sz val="9"/>
        <rFont val="Arial"/>
        <family val="2"/>
      </rPr>
      <t>**</t>
    </r>
  </si>
  <si>
    <r>
      <t>.285</t>
    </r>
    <r>
      <rPr>
        <vertAlign val="superscript"/>
        <sz val="9"/>
        <rFont val="Arial"/>
        <family val="2"/>
      </rPr>
      <t>**</t>
    </r>
  </si>
  <si>
    <r>
      <t>.270</t>
    </r>
    <r>
      <rPr>
        <vertAlign val="superscript"/>
        <sz val="9"/>
        <rFont val="Arial"/>
        <family val="2"/>
      </rPr>
      <t>**</t>
    </r>
  </si>
  <si>
    <r>
      <t>.317</t>
    </r>
    <r>
      <rPr>
        <vertAlign val="superscript"/>
        <sz val="9"/>
        <rFont val="Arial"/>
        <family val="2"/>
      </rPr>
      <t>**</t>
    </r>
  </si>
  <si>
    <r>
      <t>.299</t>
    </r>
    <r>
      <rPr>
        <vertAlign val="superscript"/>
        <sz val="9"/>
        <rFont val="Arial"/>
        <family val="2"/>
      </rPr>
      <t>**</t>
    </r>
  </si>
  <si>
    <r>
      <t>.521</t>
    </r>
    <r>
      <rPr>
        <vertAlign val="superscript"/>
        <sz val="9"/>
        <rFont val="Arial"/>
        <family val="2"/>
      </rPr>
      <t>**</t>
    </r>
  </si>
  <si>
    <r>
      <t>.448</t>
    </r>
    <r>
      <rPr>
        <vertAlign val="superscript"/>
        <sz val="9"/>
        <rFont val="Arial"/>
        <family val="2"/>
      </rPr>
      <t>**</t>
    </r>
  </si>
  <si>
    <r>
      <t>Excluded</t>
    </r>
    <r>
      <rPr>
        <vertAlign val="superscript"/>
        <sz val="9"/>
        <rFont val="Arial"/>
        <family val="2"/>
      </rPr>
      <t>a</t>
    </r>
  </si>
  <si>
    <r>
      <t>.563</t>
    </r>
    <r>
      <rPr>
        <vertAlign val="superscript"/>
        <sz val="9"/>
        <rFont val="Arial"/>
        <family val="2"/>
      </rPr>
      <t>**</t>
    </r>
  </si>
  <si>
    <r>
      <t>.532</t>
    </r>
    <r>
      <rPr>
        <vertAlign val="superscript"/>
        <sz val="9"/>
        <rFont val="Arial"/>
        <family val="2"/>
      </rPr>
      <t>**</t>
    </r>
  </si>
  <si>
    <r>
      <t>.583</t>
    </r>
    <r>
      <rPr>
        <vertAlign val="superscript"/>
        <sz val="9"/>
        <rFont val="Arial"/>
        <family val="2"/>
      </rPr>
      <t>**</t>
    </r>
  </si>
  <si>
    <r>
      <t>.628</t>
    </r>
    <r>
      <rPr>
        <vertAlign val="superscript"/>
        <sz val="9"/>
        <rFont val="Arial"/>
        <family val="2"/>
      </rPr>
      <t>**</t>
    </r>
  </si>
  <si>
    <r>
      <t>.591</t>
    </r>
    <r>
      <rPr>
        <vertAlign val="superscript"/>
        <sz val="9"/>
        <rFont val="Arial"/>
        <family val="2"/>
      </rPr>
      <t>**</t>
    </r>
  </si>
  <si>
    <r>
      <t>.668</t>
    </r>
    <r>
      <rPr>
        <vertAlign val="superscript"/>
        <sz val="9"/>
        <rFont val="Arial"/>
        <family val="2"/>
      </rPr>
      <t>**</t>
    </r>
  </si>
  <si>
    <r>
      <t>.479</t>
    </r>
    <r>
      <rPr>
        <vertAlign val="superscript"/>
        <sz val="9"/>
        <rFont val="Arial"/>
        <family val="2"/>
      </rPr>
      <t>**</t>
    </r>
  </si>
  <si>
    <r>
      <t>.430</t>
    </r>
    <r>
      <rPr>
        <vertAlign val="superscript"/>
        <sz val="9"/>
        <rFont val="Arial"/>
        <family val="2"/>
      </rPr>
      <t>**</t>
    </r>
  </si>
  <si>
    <r>
      <t>.509</t>
    </r>
    <r>
      <rPr>
        <vertAlign val="superscript"/>
        <sz val="9"/>
        <rFont val="Arial"/>
        <family val="2"/>
      </rPr>
      <t>**</t>
    </r>
  </si>
  <si>
    <r>
      <t>.616</t>
    </r>
    <r>
      <rPr>
        <vertAlign val="superscript"/>
        <sz val="9"/>
        <rFont val="Arial"/>
        <family val="2"/>
      </rPr>
      <t>**</t>
    </r>
  </si>
  <si>
    <r>
      <t>.510</t>
    </r>
    <r>
      <rPr>
        <vertAlign val="superscript"/>
        <sz val="9"/>
        <rFont val="Arial"/>
        <family val="2"/>
      </rPr>
      <t>**</t>
    </r>
  </si>
  <si>
    <r>
      <t>.530</t>
    </r>
    <r>
      <rPr>
        <vertAlign val="superscript"/>
        <sz val="9"/>
        <rFont val="Arial"/>
        <family val="2"/>
      </rPr>
      <t>**</t>
    </r>
  </si>
  <si>
    <r>
      <t>.460</t>
    </r>
    <r>
      <rPr>
        <vertAlign val="superscript"/>
        <sz val="9"/>
        <rFont val="Arial"/>
        <family val="2"/>
      </rPr>
      <t>**</t>
    </r>
  </si>
  <si>
    <r>
      <t>.580</t>
    </r>
    <r>
      <rPr>
        <vertAlign val="superscript"/>
        <sz val="9"/>
        <rFont val="Arial"/>
        <family val="2"/>
      </rPr>
      <t>**</t>
    </r>
  </si>
  <si>
    <r>
      <t>.700</t>
    </r>
    <r>
      <rPr>
        <vertAlign val="superscript"/>
        <sz val="9"/>
        <rFont val="Arial"/>
        <family val="2"/>
      </rPr>
      <t>**</t>
    </r>
  </si>
  <si>
    <r>
      <t>.485</t>
    </r>
    <r>
      <rPr>
        <vertAlign val="superscript"/>
        <sz val="9"/>
        <rFont val="Arial"/>
        <family val="2"/>
      </rPr>
      <t>**</t>
    </r>
  </si>
  <si>
    <r>
      <t>.386</t>
    </r>
    <r>
      <rPr>
        <vertAlign val="superscript"/>
        <sz val="9"/>
        <rFont val="Arial"/>
        <family val="2"/>
      </rPr>
      <t>**</t>
    </r>
  </si>
  <si>
    <r>
      <t>.536</t>
    </r>
    <r>
      <rPr>
        <vertAlign val="superscript"/>
        <sz val="9"/>
        <rFont val="Arial"/>
        <family val="2"/>
      </rPr>
      <t>**</t>
    </r>
  </si>
  <si>
    <r>
      <t>.611</t>
    </r>
    <r>
      <rPr>
        <vertAlign val="superscript"/>
        <sz val="9"/>
        <rFont val="Arial"/>
        <family val="2"/>
      </rPr>
      <t>**</t>
    </r>
  </si>
  <si>
    <r>
      <t>.425</t>
    </r>
    <r>
      <rPr>
        <vertAlign val="superscript"/>
        <sz val="9"/>
        <rFont val="Arial"/>
        <family val="2"/>
      </rPr>
      <t>**</t>
    </r>
  </si>
  <si>
    <r>
      <t>.288</t>
    </r>
    <r>
      <rPr>
        <vertAlign val="superscript"/>
        <sz val="9"/>
        <rFont val="Arial"/>
        <family val="2"/>
      </rPr>
      <t>**</t>
    </r>
  </si>
  <si>
    <r>
      <t>.467</t>
    </r>
    <r>
      <rPr>
        <vertAlign val="superscript"/>
        <sz val="9"/>
        <rFont val="Arial"/>
        <family val="2"/>
      </rPr>
      <t>**</t>
    </r>
  </si>
  <si>
    <r>
      <t>.737</t>
    </r>
    <r>
      <rPr>
        <vertAlign val="superscript"/>
        <sz val="9"/>
        <rFont val="Arial"/>
        <family val="2"/>
      </rPr>
      <t>**</t>
    </r>
  </si>
  <si>
    <t>X1</t>
  </si>
  <si>
    <t>X2</t>
  </si>
  <si>
    <t>Y1</t>
  </si>
  <si>
    <r>
      <t>.545</t>
    </r>
    <r>
      <rPr>
        <vertAlign val="superscript"/>
        <sz val="9"/>
        <rFont val="Arial"/>
        <family val="2"/>
      </rPr>
      <t>**</t>
    </r>
  </si>
  <si>
    <t>Asymp. Sig. (2-tailed)</t>
  </si>
  <si>
    <t>Monte Carlo Sig. (2-tailed)</t>
  </si>
  <si>
    <r>
      <t>.361</t>
    </r>
    <r>
      <rPr>
        <vertAlign val="superscript"/>
        <sz val="9"/>
        <rFont val="Arial"/>
        <family val="2"/>
      </rPr>
      <t>**</t>
    </r>
  </si>
  <si>
    <r>
      <t>.399</t>
    </r>
    <r>
      <rPr>
        <vertAlign val="superscript"/>
        <sz val="9"/>
        <rFont val="Arial"/>
        <family val="2"/>
      </rPr>
      <t>**</t>
    </r>
  </si>
  <si>
    <r>
      <t>.218</t>
    </r>
    <r>
      <rPr>
        <vertAlign val="superscript"/>
        <sz val="9"/>
        <rFont val="Arial"/>
        <family val="2"/>
      </rPr>
      <t>*</t>
    </r>
  </si>
  <si>
    <r>
      <t>.354</t>
    </r>
    <r>
      <rPr>
        <vertAlign val="superscript"/>
        <sz val="9"/>
        <rFont val="Arial"/>
        <family val="2"/>
      </rPr>
      <t>**</t>
    </r>
  </si>
  <si>
    <r>
      <t>.432</t>
    </r>
    <r>
      <rPr>
        <vertAlign val="superscript"/>
        <sz val="9"/>
        <rFont val="Arial"/>
        <family val="2"/>
      </rPr>
      <t>**</t>
    </r>
  </si>
  <si>
    <r>
      <t>.207</t>
    </r>
    <r>
      <rPr>
        <vertAlign val="superscript"/>
        <sz val="9"/>
        <rFont val="Arial"/>
        <family val="2"/>
      </rPr>
      <t>*</t>
    </r>
  </si>
  <si>
    <r>
      <t>-.245</t>
    </r>
    <r>
      <rPr>
        <vertAlign val="superscript"/>
        <sz val="9"/>
        <rFont val="Arial"/>
        <family val="2"/>
      </rPr>
      <t>**</t>
    </r>
  </si>
  <si>
    <r>
      <t>-.304</t>
    </r>
    <r>
      <rPr>
        <vertAlign val="superscript"/>
        <sz val="9"/>
        <rFont val="Arial"/>
        <family val="2"/>
      </rPr>
      <t>**</t>
    </r>
  </si>
  <si>
    <r>
      <t>.190</t>
    </r>
    <r>
      <rPr>
        <vertAlign val="superscript"/>
        <sz val="9"/>
        <rFont val="Arial"/>
        <family val="2"/>
      </rPr>
      <t>*</t>
    </r>
  </si>
  <si>
    <r>
      <t>.202</t>
    </r>
    <r>
      <rPr>
        <vertAlign val="superscript"/>
        <sz val="9"/>
        <rFont val="Arial"/>
        <family val="2"/>
      </rPr>
      <t>*</t>
    </r>
  </si>
  <si>
    <r>
      <t>.203</t>
    </r>
    <r>
      <rPr>
        <vertAlign val="superscript"/>
        <sz val="9"/>
        <rFont val="Arial"/>
        <family val="2"/>
      </rPr>
      <t>*</t>
    </r>
  </si>
  <si>
    <r>
      <t>.221</t>
    </r>
    <r>
      <rPr>
        <vertAlign val="superscript"/>
        <sz val="9"/>
        <rFont val="Arial"/>
        <family val="2"/>
      </rPr>
      <t>*</t>
    </r>
  </si>
  <si>
    <r>
      <t>.213</t>
    </r>
    <r>
      <rPr>
        <vertAlign val="superscript"/>
        <sz val="9"/>
        <rFont val="Arial"/>
        <family val="2"/>
      </rPr>
      <t>*</t>
    </r>
  </si>
  <si>
    <r>
      <t>.206</t>
    </r>
    <r>
      <rPr>
        <vertAlign val="superscript"/>
        <sz val="9"/>
        <rFont val="Arial"/>
        <family val="2"/>
      </rPr>
      <t>*</t>
    </r>
  </si>
  <si>
    <r>
      <t>.330</t>
    </r>
    <r>
      <rPr>
        <vertAlign val="superscript"/>
        <sz val="9"/>
        <rFont val="Arial"/>
        <family val="2"/>
      </rPr>
      <t>**</t>
    </r>
  </si>
  <si>
    <r>
      <t>.248</t>
    </r>
    <r>
      <rPr>
        <vertAlign val="superscript"/>
        <sz val="9"/>
        <rFont val="Arial"/>
        <family val="2"/>
      </rPr>
      <t>**</t>
    </r>
  </si>
  <si>
    <r>
      <t>.328</t>
    </r>
    <r>
      <rPr>
        <vertAlign val="superscript"/>
        <sz val="9"/>
        <rFont val="Arial"/>
        <family val="2"/>
      </rPr>
      <t>**</t>
    </r>
  </si>
  <si>
    <r>
      <t>.199</t>
    </r>
    <r>
      <rPr>
        <vertAlign val="superscript"/>
        <sz val="9"/>
        <rFont val="Arial"/>
        <family val="2"/>
      </rPr>
      <t>*</t>
    </r>
  </si>
  <si>
    <r>
      <t>.267</t>
    </r>
    <r>
      <rPr>
        <vertAlign val="superscript"/>
        <sz val="9"/>
        <rFont val="Arial"/>
        <family val="2"/>
      </rPr>
      <t>**</t>
    </r>
  </si>
  <si>
    <r>
      <t>.379</t>
    </r>
    <r>
      <rPr>
        <vertAlign val="superscript"/>
        <sz val="9"/>
        <rFont val="Arial"/>
        <family val="2"/>
      </rPr>
      <t>**</t>
    </r>
  </si>
  <si>
    <r>
      <t>.217</t>
    </r>
    <r>
      <rPr>
        <vertAlign val="superscript"/>
        <sz val="9"/>
        <rFont val="Arial"/>
        <family val="2"/>
      </rPr>
      <t>*</t>
    </r>
  </si>
  <si>
    <r>
      <t>.348</t>
    </r>
    <r>
      <rPr>
        <vertAlign val="superscript"/>
        <sz val="9"/>
        <rFont val="Arial"/>
        <family val="2"/>
      </rPr>
      <t>**</t>
    </r>
  </si>
  <si>
    <r>
      <t>.323</t>
    </r>
    <r>
      <rPr>
        <vertAlign val="superscript"/>
        <sz val="9"/>
        <rFont val="Arial"/>
        <family val="2"/>
      </rPr>
      <t>**</t>
    </r>
  </si>
  <si>
    <r>
      <t>.314</t>
    </r>
    <r>
      <rPr>
        <vertAlign val="superscript"/>
        <sz val="9"/>
        <rFont val="Arial"/>
        <family val="2"/>
      </rPr>
      <t>**</t>
    </r>
  </si>
  <si>
    <r>
      <t>.215</t>
    </r>
    <r>
      <rPr>
        <vertAlign val="superscript"/>
        <sz val="9"/>
        <rFont val="Arial"/>
        <family val="2"/>
      </rPr>
      <t>*</t>
    </r>
  </si>
  <si>
    <r>
      <t>-.206</t>
    </r>
    <r>
      <rPr>
        <vertAlign val="superscript"/>
        <sz val="9"/>
        <rFont val="Arial"/>
        <family val="2"/>
      </rPr>
      <t>*</t>
    </r>
  </si>
  <si>
    <r>
      <t>.198</t>
    </r>
    <r>
      <rPr>
        <vertAlign val="superscript"/>
        <sz val="9"/>
        <rFont val="Arial"/>
        <family val="2"/>
      </rPr>
      <t>*</t>
    </r>
  </si>
  <si>
    <r>
      <t>.295</t>
    </r>
    <r>
      <rPr>
        <vertAlign val="superscript"/>
        <sz val="9"/>
        <rFont val="Arial"/>
        <family val="2"/>
      </rPr>
      <t>**</t>
    </r>
  </si>
  <si>
    <r>
      <t>.326</t>
    </r>
    <r>
      <rPr>
        <vertAlign val="superscript"/>
        <sz val="9"/>
        <rFont val="Arial"/>
        <family val="2"/>
      </rPr>
      <t>**</t>
    </r>
  </si>
  <si>
    <r>
      <t>.262</t>
    </r>
    <r>
      <rPr>
        <vertAlign val="superscript"/>
        <sz val="9"/>
        <rFont val="Arial"/>
        <family val="2"/>
      </rPr>
      <t>**</t>
    </r>
  </si>
  <si>
    <r>
      <t>.236</t>
    </r>
    <r>
      <rPr>
        <vertAlign val="superscript"/>
        <sz val="9"/>
        <rFont val="Arial"/>
        <family val="2"/>
      </rPr>
      <t>*</t>
    </r>
  </si>
  <si>
    <r>
      <t>.212</t>
    </r>
    <r>
      <rPr>
        <vertAlign val="superscript"/>
        <sz val="9"/>
        <rFont val="Arial"/>
        <family val="2"/>
      </rPr>
      <t>*</t>
    </r>
  </si>
  <si>
    <r>
      <t>.259</t>
    </r>
    <r>
      <rPr>
        <vertAlign val="superscript"/>
        <sz val="9"/>
        <rFont val="Arial"/>
        <family val="2"/>
      </rPr>
      <t>**</t>
    </r>
  </si>
  <si>
    <r>
      <t>.268</t>
    </r>
    <r>
      <rPr>
        <vertAlign val="superscript"/>
        <sz val="9"/>
        <rFont val="Arial"/>
        <family val="2"/>
      </rPr>
      <t>**</t>
    </r>
  </si>
  <si>
    <r>
      <t>.332</t>
    </r>
    <r>
      <rPr>
        <vertAlign val="superscript"/>
        <sz val="9"/>
        <rFont val="Arial"/>
        <family val="2"/>
      </rPr>
      <t>**</t>
    </r>
  </si>
  <si>
    <r>
      <t>.220</t>
    </r>
    <r>
      <rPr>
        <vertAlign val="superscript"/>
        <sz val="9"/>
        <rFont val="Arial"/>
        <family val="2"/>
      </rPr>
      <t>*</t>
    </r>
  </si>
  <si>
    <r>
      <t>-.239</t>
    </r>
    <r>
      <rPr>
        <vertAlign val="superscript"/>
        <sz val="9"/>
        <rFont val="Arial"/>
        <family val="2"/>
      </rPr>
      <t>*</t>
    </r>
  </si>
  <si>
    <r>
      <t>-.215</t>
    </r>
    <r>
      <rPr>
        <vertAlign val="superscript"/>
        <sz val="9"/>
        <rFont val="Arial"/>
        <family val="2"/>
      </rPr>
      <t>*</t>
    </r>
  </si>
  <si>
    <r>
      <t>.368</t>
    </r>
    <r>
      <rPr>
        <vertAlign val="superscript"/>
        <sz val="9"/>
        <rFont val="Arial"/>
        <family val="2"/>
      </rPr>
      <t>**</t>
    </r>
  </si>
  <si>
    <r>
      <t>.640</t>
    </r>
    <r>
      <rPr>
        <vertAlign val="superscript"/>
        <sz val="9"/>
        <rFont val="Arial"/>
        <family val="2"/>
      </rPr>
      <t>**</t>
    </r>
  </si>
  <si>
    <r>
      <t>.524</t>
    </r>
    <r>
      <rPr>
        <vertAlign val="superscript"/>
        <sz val="9"/>
        <rFont val="Arial"/>
        <family val="2"/>
      </rPr>
      <t>**</t>
    </r>
  </si>
  <si>
    <r>
      <t>.673</t>
    </r>
    <r>
      <rPr>
        <vertAlign val="superscript"/>
        <sz val="9"/>
        <rFont val="Arial"/>
        <family val="2"/>
      </rPr>
      <t>**</t>
    </r>
  </si>
  <si>
    <r>
      <t>.601</t>
    </r>
    <r>
      <rPr>
        <vertAlign val="superscript"/>
        <sz val="9"/>
        <rFont val="Arial"/>
        <family val="2"/>
      </rPr>
      <t>**</t>
    </r>
  </si>
  <si>
    <r>
      <t>.630</t>
    </r>
    <r>
      <rPr>
        <vertAlign val="superscript"/>
        <sz val="9"/>
        <rFont val="Arial"/>
        <family val="2"/>
      </rPr>
      <t>**</t>
    </r>
  </si>
  <si>
    <r>
      <t>.724</t>
    </r>
    <r>
      <rPr>
        <vertAlign val="superscript"/>
        <sz val="9"/>
        <rFont val="Arial"/>
        <family val="2"/>
      </rPr>
      <t>**</t>
    </r>
  </si>
  <si>
    <r>
      <t>.656</t>
    </r>
    <r>
      <rPr>
        <vertAlign val="superscript"/>
        <sz val="9"/>
        <rFont val="Arial"/>
        <family val="2"/>
      </rPr>
      <t>**</t>
    </r>
  </si>
  <si>
    <r>
      <t>.351</t>
    </r>
    <r>
      <rPr>
        <vertAlign val="superscript"/>
        <sz val="9"/>
        <rFont val="Arial"/>
        <family val="2"/>
      </rPr>
      <t>**</t>
    </r>
  </si>
  <si>
    <r>
      <t>.188</t>
    </r>
    <r>
      <rPr>
        <vertAlign val="superscript"/>
        <sz val="9"/>
        <rFont val="Arial"/>
        <family val="2"/>
      </rPr>
      <t>*</t>
    </r>
  </si>
  <si>
    <r>
      <t>.210</t>
    </r>
    <r>
      <rPr>
        <vertAlign val="superscript"/>
        <sz val="9"/>
        <rFont val="Arial"/>
        <family val="2"/>
      </rPr>
      <t>*</t>
    </r>
  </si>
  <si>
    <r>
      <t>.231</t>
    </r>
    <r>
      <rPr>
        <vertAlign val="superscript"/>
        <sz val="9"/>
        <rFont val="Arial"/>
        <family val="2"/>
      </rPr>
      <t>*</t>
    </r>
  </si>
  <si>
    <r>
      <t>.205</t>
    </r>
    <r>
      <rPr>
        <vertAlign val="superscript"/>
        <sz val="9"/>
        <rFont val="Arial"/>
        <family val="2"/>
      </rPr>
      <t>*</t>
    </r>
  </si>
  <si>
    <r>
      <t>.228</t>
    </r>
    <r>
      <rPr>
        <vertAlign val="superscript"/>
        <sz val="9"/>
        <rFont val="Arial"/>
        <family val="2"/>
      </rPr>
      <t>*</t>
    </r>
  </si>
  <si>
    <r>
      <t>.229</t>
    </r>
    <r>
      <rPr>
        <vertAlign val="superscript"/>
        <sz val="9"/>
        <rFont val="Arial"/>
        <family val="2"/>
      </rPr>
      <t>*</t>
    </r>
  </si>
  <si>
    <r>
      <t>.235</t>
    </r>
    <r>
      <rPr>
        <vertAlign val="superscript"/>
        <sz val="9"/>
        <rFont val="Arial"/>
        <family val="2"/>
      </rPr>
      <t>*</t>
    </r>
  </si>
  <si>
    <r>
      <t>.214</t>
    </r>
    <r>
      <rPr>
        <vertAlign val="superscript"/>
        <sz val="9"/>
        <rFont val="Arial"/>
        <family val="2"/>
      </rPr>
      <t>*</t>
    </r>
  </si>
  <si>
    <r>
      <t>.318</t>
    </r>
    <r>
      <rPr>
        <vertAlign val="superscript"/>
        <sz val="9"/>
        <rFont val="Arial"/>
        <family val="2"/>
      </rPr>
      <t>**</t>
    </r>
  </si>
  <si>
    <r>
      <t>-.237</t>
    </r>
    <r>
      <rPr>
        <vertAlign val="superscript"/>
        <sz val="9"/>
        <rFont val="Arial"/>
        <family val="2"/>
      </rPr>
      <t>*</t>
    </r>
  </si>
  <si>
    <r>
      <t>.276</t>
    </r>
    <r>
      <rPr>
        <vertAlign val="superscript"/>
        <sz val="9"/>
        <rFont val="Arial"/>
        <family val="2"/>
      </rPr>
      <t>**</t>
    </r>
  </si>
  <si>
    <r>
      <t>.282</t>
    </r>
    <r>
      <rPr>
        <vertAlign val="superscript"/>
        <sz val="9"/>
        <rFont val="Arial"/>
        <family val="2"/>
      </rPr>
      <t>**</t>
    </r>
  </si>
  <si>
    <r>
      <t>.232</t>
    </r>
    <r>
      <rPr>
        <vertAlign val="superscript"/>
        <sz val="9"/>
        <rFont val="Arial"/>
        <family val="2"/>
      </rPr>
      <t>*</t>
    </r>
  </si>
  <si>
    <r>
      <t>.284</t>
    </r>
    <r>
      <rPr>
        <vertAlign val="superscript"/>
        <sz val="9"/>
        <rFont val="Arial"/>
        <family val="2"/>
      </rPr>
      <t>**</t>
    </r>
  </si>
  <si>
    <r>
      <t>.409</t>
    </r>
    <r>
      <rPr>
        <vertAlign val="superscript"/>
        <sz val="9"/>
        <rFont val="Arial"/>
        <family val="2"/>
      </rPr>
      <t>**</t>
    </r>
  </si>
  <si>
    <r>
      <t>.329</t>
    </r>
    <r>
      <rPr>
        <vertAlign val="superscript"/>
        <sz val="9"/>
        <rFont val="Arial"/>
        <family val="2"/>
      </rPr>
      <t>**</t>
    </r>
  </si>
  <si>
    <r>
      <t>.293</t>
    </r>
    <r>
      <rPr>
        <vertAlign val="superscript"/>
        <sz val="9"/>
        <rFont val="Arial"/>
        <family val="2"/>
      </rPr>
      <t>**</t>
    </r>
  </si>
  <si>
    <r>
      <t>.253</t>
    </r>
    <r>
      <rPr>
        <vertAlign val="superscript"/>
        <sz val="9"/>
        <rFont val="Arial"/>
        <family val="2"/>
      </rPr>
      <t>**</t>
    </r>
  </si>
  <si>
    <r>
      <t>.452</t>
    </r>
    <r>
      <rPr>
        <vertAlign val="superscript"/>
        <sz val="9"/>
        <rFont val="Arial"/>
        <family val="2"/>
      </rPr>
      <t>**</t>
    </r>
  </si>
  <si>
    <r>
      <t>.398</t>
    </r>
    <r>
      <rPr>
        <vertAlign val="superscript"/>
        <sz val="9"/>
        <rFont val="Arial"/>
        <family val="2"/>
      </rPr>
      <t>**</t>
    </r>
  </si>
  <si>
    <r>
      <t>.247</t>
    </r>
    <r>
      <rPr>
        <vertAlign val="superscript"/>
        <sz val="9"/>
        <rFont val="Arial"/>
        <family val="2"/>
      </rPr>
      <t>**</t>
    </r>
  </si>
  <si>
    <r>
      <t>.272</t>
    </r>
    <r>
      <rPr>
        <vertAlign val="superscript"/>
        <sz val="9"/>
        <rFont val="Arial"/>
        <family val="2"/>
      </rPr>
      <t>**</t>
    </r>
  </si>
  <si>
    <r>
      <t>.240</t>
    </r>
    <r>
      <rPr>
        <vertAlign val="superscript"/>
        <sz val="9"/>
        <rFont val="Arial"/>
        <family val="2"/>
      </rPr>
      <t>*</t>
    </r>
  </si>
  <si>
    <r>
      <t>.356</t>
    </r>
    <r>
      <rPr>
        <vertAlign val="superscript"/>
        <sz val="9"/>
        <rFont val="Arial"/>
        <family val="2"/>
      </rPr>
      <t>**</t>
    </r>
  </si>
  <si>
    <r>
      <t>.197</t>
    </r>
    <r>
      <rPr>
        <vertAlign val="superscript"/>
        <sz val="9"/>
        <rFont val="Arial"/>
        <family val="2"/>
      </rPr>
      <t>*</t>
    </r>
  </si>
  <si>
    <r>
      <t>.308</t>
    </r>
    <r>
      <rPr>
        <vertAlign val="superscript"/>
        <sz val="9"/>
        <rFont val="Arial"/>
        <family val="2"/>
      </rPr>
      <t>**</t>
    </r>
  </si>
  <si>
    <r>
      <t>.230</t>
    </r>
    <r>
      <rPr>
        <vertAlign val="superscript"/>
        <sz val="9"/>
        <rFont val="Arial"/>
        <family val="2"/>
      </rPr>
      <t>*</t>
    </r>
  </si>
  <si>
    <r>
      <t>.194</t>
    </r>
    <r>
      <rPr>
        <vertAlign val="superscript"/>
        <sz val="9"/>
        <rFont val="Arial"/>
        <family val="2"/>
      </rPr>
      <t>*</t>
    </r>
  </si>
  <si>
    <r>
      <t>.642</t>
    </r>
    <r>
      <rPr>
        <vertAlign val="superscript"/>
        <sz val="9"/>
        <rFont val="Arial"/>
        <family val="2"/>
      </rPr>
      <t>**</t>
    </r>
  </si>
  <si>
    <r>
      <t>.735</t>
    </r>
    <r>
      <rPr>
        <vertAlign val="superscript"/>
        <sz val="9"/>
        <rFont val="Arial"/>
        <family val="2"/>
      </rPr>
      <t>**</t>
    </r>
  </si>
  <si>
    <r>
      <t>.687</t>
    </r>
    <r>
      <rPr>
        <vertAlign val="superscript"/>
        <sz val="9"/>
        <rFont val="Arial"/>
        <family val="2"/>
      </rPr>
      <t>**</t>
    </r>
  </si>
  <si>
    <r>
      <t>.216</t>
    </r>
    <r>
      <rPr>
        <vertAlign val="superscript"/>
        <sz val="9"/>
        <rFont val="Arial"/>
        <family val="2"/>
      </rPr>
      <t>*</t>
    </r>
  </si>
  <si>
    <r>
      <t>.281</t>
    </r>
    <r>
      <rPr>
        <vertAlign val="superscript"/>
        <sz val="9"/>
        <rFont val="Arial"/>
        <family val="2"/>
      </rPr>
      <t>**</t>
    </r>
  </si>
  <si>
    <r>
      <t>.193</t>
    </r>
    <r>
      <rPr>
        <vertAlign val="superscript"/>
        <sz val="9"/>
        <rFont val="Arial"/>
        <family val="2"/>
      </rPr>
      <t>*</t>
    </r>
  </si>
  <si>
    <r>
      <t>.337</t>
    </r>
    <r>
      <rPr>
        <vertAlign val="superscript"/>
        <sz val="9"/>
        <rFont val="Arial"/>
        <family val="2"/>
      </rPr>
      <t>**</t>
    </r>
  </si>
  <si>
    <r>
      <t>.233</t>
    </r>
    <r>
      <rPr>
        <vertAlign val="superscript"/>
        <sz val="9"/>
        <rFont val="Arial"/>
        <family val="2"/>
      </rPr>
      <t>*</t>
    </r>
  </si>
  <si>
    <r>
      <t>.271</t>
    </r>
    <r>
      <rPr>
        <vertAlign val="superscript"/>
        <sz val="9"/>
        <rFont val="Arial"/>
        <family val="2"/>
      </rPr>
      <t>**</t>
    </r>
  </si>
  <si>
    <r>
      <t>.393</t>
    </r>
    <r>
      <rPr>
        <vertAlign val="superscript"/>
        <sz val="9"/>
        <rFont val="Arial"/>
        <family val="2"/>
      </rPr>
      <t>**</t>
    </r>
  </si>
  <si>
    <r>
      <t>.324</t>
    </r>
    <r>
      <rPr>
        <vertAlign val="superscript"/>
        <sz val="9"/>
        <rFont val="Arial"/>
        <family val="2"/>
      </rPr>
      <t>**</t>
    </r>
  </si>
  <si>
    <r>
      <t>.402</t>
    </r>
    <r>
      <rPr>
        <vertAlign val="superscript"/>
        <sz val="9"/>
        <rFont val="Arial"/>
        <family val="2"/>
      </rPr>
      <t>**</t>
    </r>
  </si>
  <si>
    <r>
      <t>.211</t>
    </r>
    <r>
      <rPr>
        <vertAlign val="superscript"/>
        <sz val="9"/>
        <rFont val="Arial"/>
        <family val="2"/>
      </rPr>
      <t>*</t>
    </r>
  </si>
  <si>
    <r>
      <t>.189</t>
    </r>
    <r>
      <rPr>
        <vertAlign val="superscript"/>
        <sz val="9"/>
        <rFont val="Arial"/>
        <family val="2"/>
      </rPr>
      <t>*</t>
    </r>
  </si>
  <si>
    <r>
      <t>.319</t>
    </r>
    <r>
      <rPr>
        <vertAlign val="superscript"/>
        <sz val="9"/>
        <rFont val="Arial"/>
        <family val="2"/>
      </rPr>
      <t>**</t>
    </r>
  </si>
  <si>
    <r>
      <t>.292</t>
    </r>
    <r>
      <rPr>
        <vertAlign val="superscript"/>
        <sz val="9"/>
        <rFont val="Arial"/>
        <family val="2"/>
      </rPr>
      <t>**</t>
    </r>
  </si>
  <si>
    <r>
      <t>.350</t>
    </r>
    <r>
      <rPr>
        <vertAlign val="superscript"/>
        <sz val="9"/>
        <rFont val="Arial"/>
        <family val="2"/>
      </rPr>
      <t>**</t>
    </r>
  </si>
  <si>
    <r>
      <t>.343</t>
    </r>
    <r>
      <rPr>
        <vertAlign val="superscript"/>
        <sz val="9"/>
        <rFont val="Arial"/>
        <family val="2"/>
      </rPr>
      <t>**</t>
    </r>
  </si>
  <si>
    <r>
      <t>.296</t>
    </r>
    <r>
      <rPr>
        <vertAlign val="superscript"/>
        <sz val="9"/>
        <rFont val="Arial"/>
        <family val="2"/>
      </rPr>
      <t>**</t>
    </r>
  </si>
  <si>
    <r>
      <t>.627</t>
    </r>
    <r>
      <rPr>
        <vertAlign val="superscript"/>
        <sz val="9"/>
        <rFont val="Arial"/>
        <family val="2"/>
      </rPr>
      <t>**</t>
    </r>
  </si>
  <si>
    <r>
      <t>.352</t>
    </r>
    <r>
      <rPr>
        <vertAlign val="superscript"/>
        <sz val="9"/>
        <rFont val="Arial"/>
        <family val="2"/>
      </rPr>
      <t>**</t>
    </r>
  </si>
  <si>
    <r>
      <t>.482</t>
    </r>
    <r>
      <rPr>
        <vertAlign val="superscript"/>
        <sz val="9"/>
        <rFont val="Arial"/>
        <family val="2"/>
      </rPr>
      <t>**</t>
    </r>
  </si>
  <si>
    <r>
      <t>.353</t>
    </r>
    <r>
      <rPr>
        <vertAlign val="superscript"/>
        <sz val="9"/>
        <rFont val="Arial"/>
        <family val="2"/>
      </rPr>
      <t>**</t>
    </r>
  </si>
  <si>
    <r>
      <t>.349</t>
    </r>
    <r>
      <rPr>
        <vertAlign val="superscript"/>
        <sz val="9"/>
        <rFont val="Arial"/>
        <family val="2"/>
      </rPr>
      <t>**</t>
    </r>
  </si>
  <si>
    <r>
      <t>.260</t>
    </r>
    <r>
      <rPr>
        <vertAlign val="superscript"/>
        <sz val="9"/>
        <rFont val="Arial"/>
        <family val="2"/>
      </rPr>
      <t>**</t>
    </r>
  </si>
  <si>
    <r>
      <t>.209</t>
    </r>
    <r>
      <rPr>
        <vertAlign val="superscript"/>
        <sz val="9"/>
        <rFont val="Arial"/>
        <family val="2"/>
      </rPr>
      <t>*</t>
    </r>
  </si>
  <si>
    <r>
      <t>.336</t>
    </r>
    <r>
      <rPr>
        <vertAlign val="superscript"/>
        <sz val="9"/>
        <rFont val="Arial"/>
        <family val="2"/>
      </rPr>
      <t>**</t>
    </r>
  </si>
  <si>
    <r>
      <t>.331</t>
    </r>
    <r>
      <rPr>
        <vertAlign val="superscript"/>
        <sz val="9"/>
        <rFont val="Arial"/>
        <family val="2"/>
      </rPr>
      <t>**</t>
    </r>
  </si>
  <si>
    <r>
      <t>.405</t>
    </r>
    <r>
      <rPr>
        <vertAlign val="superscript"/>
        <sz val="9"/>
        <rFont val="Arial"/>
        <family val="2"/>
      </rPr>
      <t>**</t>
    </r>
  </si>
  <si>
    <t>d. Based on 100 sampled tables with starting seed 926214481.</t>
  </si>
  <si>
    <r>
      <t>.000</t>
    </r>
    <r>
      <rPr>
        <vertAlign val="superscript"/>
        <sz val="9"/>
        <rFont val="Arial"/>
        <family val="2"/>
      </rPr>
      <t>c</t>
    </r>
  </si>
  <si>
    <r>
      <t>.060</t>
    </r>
    <r>
      <rPr>
        <vertAlign val="superscript"/>
        <sz val="9"/>
        <rFont val="Arial"/>
        <family val="2"/>
      </rPr>
      <t>d</t>
    </r>
  </si>
  <si>
    <r>
      <t>.367</t>
    </r>
    <r>
      <rPr>
        <vertAlign val="superscript"/>
        <sz val="9"/>
        <rFont val="Arial"/>
        <family val="2"/>
      </rPr>
      <t>**</t>
    </r>
  </si>
  <si>
    <r>
      <t>.322</t>
    </r>
    <r>
      <rPr>
        <vertAlign val="superscript"/>
        <sz val="9"/>
        <rFont val="Arial"/>
        <family val="2"/>
      </rPr>
      <t>**</t>
    </r>
  </si>
  <si>
    <r>
      <t>.222</t>
    </r>
    <r>
      <rPr>
        <vertAlign val="superscript"/>
        <sz val="9"/>
        <rFont val="Arial"/>
        <family val="2"/>
      </rPr>
      <t>*</t>
    </r>
  </si>
  <si>
    <r>
      <t>-.218</t>
    </r>
    <r>
      <rPr>
        <vertAlign val="superscript"/>
        <sz val="9"/>
        <rFont val="Arial"/>
        <family val="2"/>
      </rPr>
      <t>*</t>
    </r>
  </si>
  <si>
    <r>
      <t>.250</t>
    </r>
    <r>
      <rPr>
        <vertAlign val="superscript"/>
        <sz val="9"/>
        <rFont val="Arial"/>
        <family val="2"/>
      </rPr>
      <t>**</t>
    </r>
  </si>
  <si>
    <r>
      <t>.265</t>
    </r>
    <r>
      <rPr>
        <vertAlign val="superscript"/>
        <sz val="9"/>
        <rFont val="Arial"/>
        <family val="2"/>
      </rPr>
      <t>**</t>
    </r>
  </si>
  <si>
    <r>
      <t>.192</t>
    </r>
    <r>
      <rPr>
        <vertAlign val="superscript"/>
        <sz val="9"/>
        <rFont val="Arial"/>
        <family val="2"/>
      </rPr>
      <t>*</t>
    </r>
  </si>
  <si>
    <r>
      <t>.706</t>
    </r>
    <r>
      <rPr>
        <vertAlign val="superscript"/>
        <sz val="9"/>
        <rFont val="Arial"/>
        <family val="2"/>
      </rPr>
      <t>**</t>
    </r>
  </si>
  <si>
    <r>
      <t>.718</t>
    </r>
    <r>
      <rPr>
        <vertAlign val="superscript"/>
        <sz val="9"/>
        <rFont val="Arial"/>
        <family val="2"/>
      </rPr>
      <t>**</t>
    </r>
  </si>
  <si>
    <r>
      <t>.654</t>
    </r>
    <r>
      <rPr>
        <vertAlign val="superscript"/>
        <sz val="9"/>
        <rFont val="Arial"/>
        <family val="2"/>
      </rPr>
      <t>**</t>
    </r>
  </si>
  <si>
    <r>
      <t>.662</t>
    </r>
    <r>
      <rPr>
        <vertAlign val="superscript"/>
        <sz val="9"/>
        <rFont val="Arial"/>
        <family val="2"/>
      </rPr>
      <t>**</t>
    </r>
  </si>
  <si>
    <r>
      <t>.693</t>
    </r>
    <r>
      <rPr>
        <vertAlign val="superscript"/>
        <sz val="9"/>
        <rFont val="Arial"/>
        <family val="2"/>
      </rPr>
      <t>**</t>
    </r>
  </si>
  <si>
    <r>
      <t>.458</t>
    </r>
    <r>
      <rPr>
        <vertAlign val="superscript"/>
        <sz val="9"/>
        <rFont val="Arial"/>
        <family val="2"/>
      </rPr>
      <t>**</t>
    </r>
  </si>
  <si>
    <r>
      <t>.672</t>
    </r>
    <r>
      <rPr>
        <vertAlign val="superscript"/>
        <sz val="9"/>
        <rFont val="Arial"/>
        <family val="2"/>
      </rPr>
      <t>**</t>
    </r>
  </si>
  <si>
    <r>
      <t>.239</t>
    </r>
    <r>
      <rPr>
        <vertAlign val="superscript"/>
        <sz val="9"/>
        <rFont val="Arial"/>
        <family val="2"/>
      </rPr>
      <t>*</t>
    </r>
  </si>
  <si>
    <r>
      <t>.426</t>
    </r>
    <r>
      <rPr>
        <vertAlign val="superscript"/>
        <sz val="9"/>
        <rFont val="Arial"/>
        <family val="2"/>
      </rPr>
      <t>**</t>
    </r>
  </si>
  <si>
    <r>
      <t>.196</t>
    </r>
    <r>
      <rPr>
        <vertAlign val="superscript"/>
        <sz val="9"/>
        <rFont val="Arial"/>
        <family val="2"/>
      </rPr>
      <t>*</t>
    </r>
  </si>
  <si>
    <t xml:space="preserve">Keseimbangan </t>
  </si>
  <si>
    <t>Dukungan Sosial</t>
  </si>
  <si>
    <t xml:space="preserve">Produktifitas Kerja </t>
  </si>
  <si>
    <t>RUMUS KATEGORISASI</t>
  </si>
  <si>
    <t>RENDAH</t>
  </si>
  <si>
    <t>SEDANG</t>
  </si>
  <si>
    <t>TINGGI</t>
  </si>
  <si>
    <r>
      <t xml:space="preserve">X </t>
    </r>
    <r>
      <rPr>
        <sz val="10"/>
        <color rgb="FF000000"/>
        <rFont val="Calibri"/>
        <family val="2"/>
      </rPr>
      <t>&lt; M - 1.SD</t>
    </r>
  </si>
  <si>
    <r>
      <t xml:space="preserve">M + 1.SD </t>
    </r>
    <r>
      <rPr>
        <sz val="10"/>
        <color rgb="FF000000"/>
        <rFont val="Calibri"/>
        <family val="2"/>
      </rPr>
      <t>≤</t>
    </r>
    <r>
      <rPr>
        <sz val="10"/>
        <color rgb="FF000000"/>
        <rFont val="Arial"/>
        <family val="2"/>
      </rPr>
      <t xml:space="preserve"> X </t>
    </r>
  </si>
  <si>
    <t>M = MEAN</t>
  </si>
  <si>
    <t>SD = STANDAR DEVIASI</t>
  </si>
  <si>
    <t>M - 1.SD</t>
  </si>
  <si>
    <t>M + 1.SD</t>
  </si>
  <si>
    <t>KRITERIA ACUAN</t>
  </si>
  <si>
    <t>KETERANGAN</t>
  </si>
  <si>
    <t>DISTRIBUSI FREKUENSI</t>
  </si>
  <si>
    <t>DUKUNGAN SOSIAL</t>
  </si>
  <si>
    <t>KESEIMBANGAN KEHIDUPAN KERJA</t>
  </si>
  <si>
    <t>PRODUKTIVITAS KERJA</t>
  </si>
  <si>
    <r>
      <t xml:space="preserve">X </t>
    </r>
    <r>
      <rPr>
        <sz val="10"/>
        <color rgb="FF000000"/>
        <rFont val="Calibri"/>
        <family val="2"/>
      </rPr>
      <t>&lt; 71</t>
    </r>
  </si>
  <si>
    <r>
      <t xml:space="preserve">71 </t>
    </r>
    <r>
      <rPr>
        <sz val="10"/>
        <color rgb="FF000000"/>
        <rFont val="Calibri"/>
        <family val="2"/>
      </rPr>
      <t>≤</t>
    </r>
    <r>
      <rPr>
        <sz val="10"/>
        <color rgb="FF000000"/>
        <rFont val="Arial"/>
        <family val="2"/>
      </rPr>
      <t xml:space="preserve"> X &lt; 90</t>
    </r>
  </si>
  <si>
    <r>
      <t xml:space="preserve">90 </t>
    </r>
    <r>
      <rPr>
        <sz val="10"/>
        <color rgb="FF000000"/>
        <rFont val="Calibri"/>
        <family val="2"/>
      </rPr>
      <t>≤</t>
    </r>
    <r>
      <rPr>
        <sz val="10"/>
        <color rgb="FF000000"/>
        <rFont val="Arial"/>
        <family val="2"/>
      </rPr>
      <t xml:space="preserve"> X </t>
    </r>
  </si>
  <si>
    <r>
      <t xml:space="preserve">M - 1.SD </t>
    </r>
    <r>
      <rPr>
        <sz val="10"/>
        <color rgb="FF000000"/>
        <rFont val="Calibri"/>
        <family val="2"/>
      </rPr>
      <t>≤</t>
    </r>
    <r>
      <rPr>
        <sz val="10"/>
        <color rgb="FF000000"/>
        <rFont val="Arial"/>
        <family val="2"/>
      </rPr>
      <t xml:space="preserve"> X &lt; M + 1.SD</t>
    </r>
  </si>
  <si>
    <r>
      <t xml:space="preserve">X </t>
    </r>
    <r>
      <rPr>
        <sz val="10"/>
        <color rgb="FF000000"/>
        <rFont val="Calibri"/>
        <family val="2"/>
      </rPr>
      <t>&lt; 56</t>
    </r>
  </si>
  <si>
    <r>
      <t xml:space="preserve">56 </t>
    </r>
    <r>
      <rPr>
        <sz val="10"/>
        <color rgb="FF000000"/>
        <rFont val="Calibri"/>
        <family val="2"/>
      </rPr>
      <t>≤</t>
    </r>
    <r>
      <rPr>
        <sz val="10"/>
        <color rgb="FF000000"/>
        <rFont val="Arial"/>
        <family val="2"/>
      </rPr>
      <t xml:space="preserve"> X &lt; 74</t>
    </r>
  </si>
  <si>
    <r>
      <t xml:space="preserve">74 </t>
    </r>
    <r>
      <rPr>
        <sz val="10"/>
        <color rgb="FF000000"/>
        <rFont val="Calibri"/>
        <family val="2"/>
      </rPr>
      <t>≤</t>
    </r>
    <r>
      <rPr>
        <sz val="10"/>
        <color rgb="FF000000"/>
        <rFont val="Arial"/>
        <family val="2"/>
      </rPr>
      <t xml:space="preserve"> X </t>
    </r>
  </si>
  <si>
    <r>
      <t xml:space="preserve">X </t>
    </r>
    <r>
      <rPr>
        <sz val="10"/>
        <color rgb="FF000000"/>
        <rFont val="Calibri"/>
        <family val="2"/>
      </rPr>
      <t>&lt; 80</t>
    </r>
  </si>
  <si>
    <r>
      <t xml:space="preserve">80 </t>
    </r>
    <r>
      <rPr>
        <sz val="10"/>
        <color rgb="FF000000"/>
        <rFont val="Calibri"/>
        <family val="2"/>
      </rPr>
      <t>≤</t>
    </r>
    <r>
      <rPr>
        <sz val="10"/>
        <color rgb="FF000000"/>
        <rFont val="Arial"/>
        <family val="2"/>
      </rPr>
      <t xml:space="preserve"> X &lt; 93</t>
    </r>
  </si>
  <si>
    <r>
      <t xml:space="preserve">93 </t>
    </r>
    <r>
      <rPr>
        <sz val="10"/>
        <color rgb="FF000000"/>
        <rFont val="Calibri"/>
        <family val="2"/>
      </rPr>
      <t>≤</t>
    </r>
    <r>
      <rPr>
        <sz val="10"/>
        <color rgb="FF000000"/>
        <rFont val="Arial"/>
        <family val="2"/>
      </rPr>
      <t xml:space="preserve"> X </t>
    </r>
  </si>
  <si>
    <t>ANOVA Table</t>
  </si>
  <si>
    <t>Sum of Squares</t>
  </si>
  <si>
    <t>df</t>
  </si>
  <si>
    <t>Mean Square</t>
  </si>
  <si>
    <t>F</t>
  </si>
  <si>
    <t>Y1 * X1</t>
  </si>
  <si>
    <t>Between Groups</t>
  </si>
  <si>
    <t>(Combined)</t>
  </si>
  <si>
    <t>Linearity</t>
  </si>
  <si>
    <t>Deviation from Linearity</t>
  </si>
  <si>
    <t>Within Groups</t>
  </si>
  <si>
    <t>Y1 * X2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</si>
</sst>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1" formatCode="_-* #,##0_-;\-* #,##0_-;_-* &quot;-&quot;_-;_-@_-"/>
    <numFmt numFmtId="165" formatCode="###0"/>
    <numFmt numFmtId="166" formatCode="###0.0000000"/>
    <numFmt numFmtId="167" formatCode="###0.00000000"/>
    <numFmt numFmtId="168" formatCode="###0.000"/>
    <numFmt numFmtId="169" formatCode="###0.0"/>
    <numFmt numFmtId="170" formatCode="###0.00"/>
  </numFmts>
  <fonts count="15" x14ac:knownFonts="1">
    <font>
      <sz val="10"/>
      <color rgb="FF000000"/>
      <name val="Arial"/>
      <scheme val="minor"/>
    </font>
    <font>
      <sz val="10"/>
      <color theme="1"/>
      <name val="Arial"/>
      <family val="2"/>
      <scheme val="minor"/>
    </font>
    <font>
      <sz val="10"/>
      <color rgb="FF000000"/>
      <name val="Arial"/>
      <family val="2"/>
      <scheme val="minor"/>
    </font>
    <font>
      <sz val="10"/>
      <color theme="1"/>
      <name val="Arial"/>
      <scheme val="minor"/>
    </font>
    <font>
      <b/>
      <sz val="11"/>
      <color indexed="60"/>
      <name val="Arial Bold"/>
    </font>
    <font>
      <b/>
      <sz val="11"/>
      <name val="Arial Bold"/>
    </font>
    <font>
      <sz val="9"/>
      <name val="Arial"/>
      <family val="2"/>
    </font>
    <font>
      <vertAlign val="superscript"/>
      <sz val="9"/>
      <name val="Arial"/>
      <family val="2"/>
    </font>
    <font>
      <sz val="10"/>
      <name val="Arial"/>
      <family val="2"/>
    </font>
    <font>
      <sz val="10"/>
      <color rgb="FF000000"/>
      <name val="Arial"/>
      <scheme val="minor"/>
    </font>
    <font>
      <sz val="10"/>
      <color rgb="FF000000"/>
      <name val="Calibri"/>
      <family val="2"/>
    </font>
    <font>
      <sz val="10"/>
      <color rgb="FF000000"/>
      <name val="Arial"/>
      <family val="2"/>
    </font>
    <font>
      <sz val="10"/>
      <name val="Arial"/>
    </font>
    <font>
      <sz val="9"/>
      <color indexed="62"/>
      <name val="Arial"/>
    </font>
    <font>
      <sz val="9"/>
      <color indexed="60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31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1"/>
      </bottom>
      <diagonal/>
    </border>
    <border>
      <left/>
      <right/>
      <top style="thin">
        <color indexed="61"/>
      </top>
      <bottom style="thin">
        <color indexed="22"/>
      </bottom>
      <diagonal/>
    </border>
    <border>
      <left/>
      <right/>
      <top style="thin">
        <color indexed="22"/>
      </top>
      <bottom style="thin">
        <color indexed="22"/>
      </bottom>
      <diagonal/>
    </border>
    <border>
      <left/>
      <right/>
      <top style="thin">
        <color indexed="22"/>
      </top>
      <bottom style="thin">
        <color indexed="61"/>
      </bottom>
      <diagonal/>
    </border>
    <border>
      <left/>
      <right/>
      <top style="thin">
        <color indexed="61"/>
      </top>
      <bottom/>
      <diagonal/>
    </border>
    <border>
      <left/>
      <right/>
      <top style="thin">
        <color indexed="22"/>
      </top>
      <bottom/>
      <diagonal/>
    </border>
    <border>
      <left/>
      <right style="thin">
        <color indexed="63"/>
      </right>
      <top/>
      <bottom style="thin">
        <color indexed="61"/>
      </bottom>
      <diagonal/>
    </border>
    <border>
      <left style="thin">
        <color indexed="63"/>
      </left>
      <right style="thin">
        <color indexed="63"/>
      </right>
      <top/>
      <bottom style="thin">
        <color indexed="61"/>
      </bottom>
      <diagonal/>
    </border>
    <border>
      <left style="thin">
        <color indexed="63"/>
      </left>
      <right/>
      <top/>
      <bottom style="thin">
        <color indexed="61"/>
      </bottom>
      <diagonal/>
    </border>
    <border>
      <left/>
      <right style="thin">
        <color indexed="63"/>
      </right>
      <top style="thin">
        <color indexed="61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1"/>
      </top>
      <bottom style="thin">
        <color indexed="22"/>
      </bottom>
      <diagonal/>
    </border>
    <border>
      <left style="thin">
        <color indexed="63"/>
      </left>
      <right/>
      <top style="thin">
        <color indexed="61"/>
      </top>
      <bottom style="thin">
        <color indexed="22"/>
      </bottom>
      <diagonal/>
    </border>
    <border>
      <left/>
      <right style="thin">
        <color indexed="63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/>
      <top style="thin">
        <color indexed="22"/>
      </top>
      <bottom style="thin">
        <color indexed="22"/>
      </bottom>
      <diagonal/>
    </border>
    <border>
      <left/>
      <right style="thin">
        <color indexed="63"/>
      </right>
      <top style="thin">
        <color indexed="22"/>
      </top>
      <bottom/>
      <diagonal/>
    </border>
    <border>
      <left style="thin">
        <color indexed="63"/>
      </left>
      <right style="thin">
        <color indexed="63"/>
      </right>
      <top style="thin">
        <color indexed="22"/>
      </top>
      <bottom/>
      <diagonal/>
    </border>
    <border>
      <left style="thin">
        <color indexed="63"/>
      </left>
      <right/>
      <top style="thin">
        <color indexed="22"/>
      </top>
      <bottom/>
      <diagonal/>
    </border>
    <border>
      <left/>
      <right style="thin">
        <color indexed="63"/>
      </right>
      <top style="thin">
        <color indexed="22"/>
      </top>
      <bottom style="thin">
        <color indexed="61"/>
      </bottom>
      <diagonal/>
    </border>
    <border>
      <left style="thin">
        <color indexed="63"/>
      </left>
      <right style="thin">
        <color indexed="63"/>
      </right>
      <top style="thin">
        <color indexed="22"/>
      </top>
      <bottom style="thin">
        <color indexed="61"/>
      </bottom>
      <diagonal/>
    </border>
    <border>
      <left style="thin">
        <color indexed="63"/>
      </left>
      <right/>
      <top style="thin">
        <color indexed="22"/>
      </top>
      <bottom style="thin">
        <color indexed="61"/>
      </bottom>
      <diagonal/>
    </border>
    <border>
      <left/>
      <right style="thin">
        <color indexed="63"/>
      </right>
      <top style="thin">
        <color indexed="61"/>
      </top>
      <bottom style="thin">
        <color indexed="61"/>
      </bottom>
      <diagonal/>
    </border>
    <border>
      <left style="thin">
        <color indexed="63"/>
      </left>
      <right/>
      <top style="thin">
        <color indexed="61"/>
      </top>
      <bottom style="thin">
        <color indexed="61"/>
      </bottom>
      <diagonal/>
    </border>
    <border>
      <left/>
      <right/>
      <top/>
      <bottom style="thin">
        <color indexed="64"/>
      </bottom>
      <diagonal/>
    </border>
  </borders>
  <cellStyleXfs count="9">
    <xf numFmtId="0" fontId="0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41" fontId="9" fillId="0" borderId="0" applyFont="0" applyFill="0" applyBorder="0" applyAlignment="0" applyProtection="0"/>
    <xf numFmtId="0" fontId="12" fillId="0" borderId="0"/>
  </cellStyleXfs>
  <cellXfs count="264">
    <xf numFmtId="0" fontId="0" fillId="0" borderId="0" xfId="0" applyFont="1" applyAlignment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vertical="center"/>
    </xf>
    <xf numFmtId="0" fontId="1" fillId="0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0" fillId="0" borderId="0" xfId="0" applyFont="1" applyBorder="1" applyAlignment="1"/>
    <xf numFmtId="0" fontId="8" fillId="0" borderId="0" xfId="1" applyFont="1"/>
    <xf numFmtId="0" fontId="6" fillId="0" borderId="13" xfId="1" applyFont="1" applyBorder="1" applyAlignment="1">
      <alignment horizontal="center" wrapText="1"/>
    </xf>
    <xf numFmtId="0" fontId="6" fillId="0" borderId="14" xfId="1" applyFont="1" applyBorder="1" applyAlignment="1">
      <alignment horizontal="center" wrapText="1"/>
    </xf>
    <xf numFmtId="0" fontId="6" fillId="0" borderId="15" xfId="1" applyFont="1" applyBorder="1" applyAlignment="1">
      <alignment horizontal="center" wrapText="1"/>
    </xf>
    <xf numFmtId="0" fontId="6" fillId="3" borderId="8" xfId="1" applyFont="1" applyFill="1" applyBorder="1" applyAlignment="1">
      <alignment horizontal="left" vertical="top" wrapText="1"/>
    </xf>
    <xf numFmtId="165" fontId="6" fillId="0" borderId="16" xfId="1" applyNumberFormat="1" applyFont="1" applyBorder="1" applyAlignment="1">
      <alignment horizontal="right" vertical="top"/>
    </xf>
    <xf numFmtId="0" fontId="6" fillId="0" borderId="17" xfId="1" applyFont="1" applyBorder="1" applyAlignment="1">
      <alignment horizontal="right" vertical="top"/>
    </xf>
    <xf numFmtId="168" fontId="6" fillId="0" borderId="17" xfId="1" applyNumberFormat="1" applyFont="1" applyBorder="1" applyAlignment="1">
      <alignment horizontal="right" vertical="top"/>
    </xf>
    <xf numFmtId="0" fontId="6" fillId="0" borderId="18" xfId="1" applyFont="1" applyBorder="1" applyAlignment="1">
      <alignment horizontal="right" vertical="top"/>
    </xf>
    <xf numFmtId="0" fontId="6" fillId="0" borderId="19" xfId="1" applyFont="1" applyBorder="1" applyAlignment="1">
      <alignment horizontal="left" vertical="top" wrapText="1"/>
    </xf>
    <xf numFmtId="168" fontId="6" fillId="0" borderId="20" xfId="1" applyNumberFormat="1" applyFont="1" applyBorder="1" applyAlignment="1">
      <alignment horizontal="right" vertical="top"/>
    </xf>
    <xf numFmtId="168" fontId="6" fillId="0" borderId="21" xfId="1" applyNumberFormat="1" applyFont="1" applyBorder="1" applyAlignment="1">
      <alignment horizontal="right" vertical="top"/>
    </xf>
    <xf numFmtId="165" fontId="6" fillId="0" borderId="22" xfId="1" applyNumberFormat="1" applyFont="1" applyBorder="1" applyAlignment="1">
      <alignment horizontal="right" vertical="top"/>
    </xf>
    <xf numFmtId="165" fontId="6" fillId="0" borderId="23" xfId="1" applyNumberFormat="1" applyFont="1" applyBorder="1" applyAlignment="1">
      <alignment horizontal="right" vertical="top"/>
    </xf>
    <xf numFmtId="165" fontId="6" fillId="0" borderId="24" xfId="1" applyNumberFormat="1" applyFont="1" applyBorder="1" applyAlignment="1">
      <alignment horizontal="right" vertical="top"/>
    </xf>
    <xf numFmtId="0" fontId="6" fillId="0" borderId="19" xfId="1" applyFont="1" applyBorder="1" applyAlignment="1">
      <alignment horizontal="right" vertical="top"/>
    </xf>
    <xf numFmtId="165" fontId="6" fillId="0" borderId="20" xfId="1" applyNumberFormat="1" applyFont="1" applyBorder="1" applyAlignment="1">
      <alignment horizontal="right" vertical="top"/>
    </xf>
    <xf numFmtId="0" fontId="6" fillId="0" borderId="20" xfId="1" applyFont="1" applyBorder="1" applyAlignment="1">
      <alignment horizontal="right" vertical="top"/>
    </xf>
    <xf numFmtId="0" fontId="6" fillId="0" borderId="21" xfId="1" applyFont="1" applyBorder="1" applyAlignment="1">
      <alignment horizontal="right" vertical="top"/>
    </xf>
    <xf numFmtId="168" fontId="6" fillId="0" borderId="19" xfId="1" applyNumberFormat="1" applyFont="1" applyBorder="1" applyAlignment="1">
      <alignment horizontal="right" vertical="top"/>
    </xf>
    <xf numFmtId="0" fontId="6" fillId="0" borderId="20" xfId="1" applyFont="1" applyBorder="1" applyAlignment="1">
      <alignment horizontal="left" vertical="top" wrapText="1"/>
    </xf>
    <xf numFmtId="165" fontId="6" fillId="0" borderId="21" xfId="1" applyNumberFormat="1" applyFont="1" applyBorder="1" applyAlignment="1">
      <alignment horizontal="right" vertical="top"/>
    </xf>
    <xf numFmtId="0" fontId="6" fillId="0" borderId="21" xfId="1" applyFont="1" applyBorder="1" applyAlignment="1">
      <alignment horizontal="left" vertical="top" wrapText="1"/>
    </xf>
    <xf numFmtId="165" fontId="6" fillId="0" borderId="25" xfId="1" applyNumberFormat="1" applyFont="1" applyBorder="1" applyAlignment="1">
      <alignment horizontal="right" vertical="top"/>
    </xf>
    <xf numFmtId="165" fontId="6" fillId="0" borderId="26" xfId="1" applyNumberFormat="1" applyFont="1" applyBorder="1" applyAlignment="1">
      <alignment horizontal="right" vertical="top"/>
    </xf>
    <xf numFmtId="165" fontId="6" fillId="0" borderId="27" xfId="1" applyNumberFormat="1" applyFont="1" applyBorder="1" applyAlignment="1">
      <alignment horizontal="right" vertical="top"/>
    </xf>
    <xf numFmtId="0" fontId="8" fillId="0" borderId="0" xfId="2" applyFont="1"/>
    <xf numFmtId="0" fontId="6" fillId="0" borderId="13" xfId="2" applyFont="1" applyBorder="1" applyAlignment="1">
      <alignment horizontal="center" wrapText="1"/>
    </xf>
    <xf numFmtId="0" fontId="6" fillId="0" borderId="14" xfId="2" applyFont="1" applyBorder="1" applyAlignment="1">
      <alignment horizontal="center" wrapText="1"/>
    </xf>
    <xf numFmtId="0" fontId="6" fillId="0" borderId="15" xfId="2" applyFont="1" applyBorder="1" applyAlignment="1">
      <alignment horizontal="center" wrapText="1"/>
    </xf>
    <xf numFmtId="165" fontId="6" fillId="0" borderId="16" xfId="2" applyNumberFormat="1" applyFont="1" applyBorder="1" applyAlignment="1">
      <alignment horizontal="right" vertical="top"/>
    </xf>
    <xf numFmtId="168" fontId="6" fillId="0" borderId="17" xfId="2" applyNumberFormat="1" applyFont="1" applyBorder="1" applyAlignment="1">
      <alignment horizontal="right" vertical="top"/>
    </xf>
    <xf numFmtId="168" fontId="6" fillId="0" borderId="20" xfId="2" applyNumberFormat="1" applyFont="1" applyBorder="1" applyAlignment="1">
      <alignment horizontal="right" vertical="top"/>
    </xf>
    <xf numFmtId="168" fontId="6" fillId="0" borderId="21" xfId="2" applyNumberFormat="1" applyFont="1" applyBorder="1" applyAlignment="1">
      <alignment horizontal="right" vertical="top"/>
    </xf>
    <xf numFmtId="165" fontId="6" fillId="0" borderId="25" xfId="2" applyNumberFormat="1" applyFont="1" applyBorder="1" applyAlignment="1">
      <alignment horizontal="right" vertical="top"/>
    </xf>
    <xf numFmtId="169" fontId="6" fillId="0" borderId="18" xfId="2" applyNumberFormat="1" applyFont="1" applyBorder="1" applyAlignment="1">
      <alignment horizontal="right" vertical="top"/>
    </xf>
    <xf numFmtId="165" fontId="6" fillId="0" borderId="19" xfId="2" applyNumberFormat="1" applyFont="1" applyBorder="1" applyAlignment="1">
      <alignment horizontal="right" vertical="top"/>
    </xf>
    <xf numFmtId="169" fontId="6" fillId="0" borderId="21" xfId="2" applyNumberFormat="1" applyFont="1" applyBorder="1" applyAlignment="1">
      <alignment horizontal="right" vertical="top"/>
    </xf>
    <xf numFmtId="169" fontId="6" fillId="0" borderId="27" xfId="2" applyNumberFormat="1" applyFont="1" applyBorder="1" applyAlignment="1">
      <alignment horizontal="right" vertical="top"/>
    </xf>
    <xf numFmtId="0" fontId="8" fillId="0" borderId="0" xfId="3"/>
    <xf numFmtId="0" fontId="8" fillId="0" borderId="0" xfId="3" applyFont="1"/>
    <xf numFmtId="0" fontId="6" fillId="0" borderId="13" xfId="3" applyFont="1" applyBorder="1" applyAlignment="1">
      <alignment horizontal="center" wrapText="1"/>
    </xf>
    <xf numFmtId="0" fontId="6" fillId="0" borderId="14" xfId="3" applyFont="1" applyBorder="1" applyAlignment="1">
      <alignment horizontal="center" wrapText="1"/>
    </xf>
    <xf numFmtId="0" fontId="6" fillId="0" borderId="15" xfId="3" applyFont="1" applyBorder="1" applyAlignment="1">
      <alignment horizontal="center" wrapText="1"/>
    </xf>
    <xf numFmtId="165" fontId="6" fillId="0" borderId="16" xfId="3" applyNumberFormat="1" applyFont="1" applyBorder="1" applyAlignment="1">
      <alignment horizontal="right" vertical="top"/>
    </xf>
    <xf numFmtId="0" fontId="6" fillId="0" borderId="17" xfId="3" applyFont="1" applyBorder="1" applyAlignment="1">
      <alignment horizontal="right" vertical="top"/>
    </xf>
    <xf numFmtId="0" fontId="6" fillId="0" borderId="18" xfId="3" applyFont="1" applyBorder="1" applyAlignment="1">
      <alignment horizontal="right" vertical="top"/>
    </xf>
    <xf numFmtId="0" fontId="6" fillId="0" borderId="19" xfId="3" applyFont="1" applyBorder="1" applyAlignment="1">
      <alignment horizontal="left" vertical="top" wrapText="1"/>
    </xf>
    <xf numFmtId="168" fontId="6" fillId="0" borderId="20" xfId="3" applyNumberFormat="1" applyFont="1" applyBorder="1" applyAlignment="1">
      <alignment horizontal="right" vertical="top"/>
    </xf>
    <xf numFmtId="168" fontId="6" fillId="0" borderId="21" xfId="3" applyNumberFormat="1" applyFont="1" applyBorder="1" applyAlignment="1">
      <alignment horizontal="right" vertical="top"/>
    </xf>
    <xf numFmtId="165" fontId="6" fillId="0" borderId="22" xfId="3" applyNumberFormat="1" applyFont="1" applyBorder="1" applyAlignment="1">
      <alignment horizontal="right" vertical="top"/>
    </xf>
    <xf numFmtId="165" fontId="6" fillId="0" borderId="23" xfId="3" applyNumberFormat="1" applyFont="1" applyBorder="1" applyAlignment="1">
      <alignment horizontal="right" vertical="top"/>
    </xf>
    <xf numFmtId="165" fontId="6" fillId="0" borderId="24" xfId="3" applyNumberFormat="1" applyFont="1" applyBorder="1" applyAlignment="1">
      <alignment horizontal="right" vertical="top"/>
    </xf>
    <xf numFmtId="0" fontId="6" fillId="0" borderId="19" xfId="3" applyFont="1" applyBorder="1" applyAlignment="1">
      <alignment horizontal="right" vertical="top"/>
    </xf>
    <xf numFmtId="165" fontId="6" fillId="0" borderId="20" xfId="3" applyNumberFormat="1" applyFont="1" applyBorder="1" applyAlignment="1">
      <alignment horizontal="right" vertical="top"/>
    </xf>
    <xf numFmtId="0" fontId="6" fillId="0" borderId="20" xfId="3" applyFont="1" applyBorder="1" applyAlignment="1">
      <alignment horizontal="right" vertical="top"/>
    </xf>
    <xf numFmtId="0" fontId="6" fillId="0" borderId="21" xfId="3" applyFont="1" applyBorder="1" applyAlignment="1">
      <alignment horizontal="right" vertical="top"/>
    </xf>
    <xf numFmtId="168" fontId="6" fillId="0" borderId="19" xfId="3" applyNumberFormat="1" applyFont="1" applyBorder="1" applyAlignment="1">
      <alignment horizontal="right" vertical="top"/>
    </xf>
    <xf numFmtId="0" fontId="6" fillId="0" borderId="20" xfId="3" applyFont="1" applyBorder="1" applyAlignment="1">
      <alignment horizontal="left" vertical="top" wrapText="1"/>
    </xf>
    <xf numFmtId="165" fontId="6" fillId="0" borderId="21" xfId="3" applyNumberFormat="1" applyFont="1" applyBorder="1" applyAlignment="1">
      <alignment horizontal="right" vertical="top"/>
    </xf>
    <xf numFmtId="0" fontId="6" fillId="0" borderId="21" xfId="3" applyFont="1" applyBorder="1" applyAlignment="1">
      <alignment horizontal="left" vertical="top" wrapText="1"/>
    </xf>
    <xf numFmtId="165" fontId="6" fillId="0" borderId="25" xfId="3" applyNumberFormat="1" applyFont="1" applyBorder="1" applyAlignment="1">
      <alignment horizontal="right" vertical="top"/>
    </xf>
    <xf numFmtId="165" fontId="6" fillId="0" borderId="26" xfId="3" applyNumberFormat="1" applyFont="1" applyBorder="1" applyAlignment="1">
      <alignment horizontal="right" vertical="top"/>
    </xf>
    <xf numFmtId="165" fontId="6" fillId="0" borderId="27" xfId="3" applyNumberFormat="1" applyFont="1" applyBorder="1" applyAlignment="1">
      <alignment horizontal="right" vertical="top"/>
    </xf>
    <xf numFmtId="169" fontId="6" fillId="0" borderId="18" xfId="3" applyNumberFormat="1" applyFont="1" applyBorder="1" applyAlignment="1">
      <alignment horizontal="right" vertical="top"/>
    </xf>
    <xf numFmtId="165" fontId="6" fillId="0" borderId="19" xfId="3" applyNumberFormat="1" applyFont="1" applyBorder="1" applyAlignment="1">
      <alignment horizontal="right" vertical="top"/>
    </xf>
    <xf numFmtId="169" fontId="6" fillId="0" borderId="21" xfId="3" applyNumberFormat="1" applyFont="1" applyBorder="1" applyAlignment="1">
      <alignment horizontal="right" vertical="top"/>
    </xf>
    <xf numFmtId="169" fontId="6" fillId="0" borderId="27" xfId="3" applyNumberFormat="1" applyFont="1" applyBorder="1" applyAlignment="1">
      <alignment horizontal="right" vertical="top"/>
    </xf>
    <xf numFmtId="0" fontId="8" fillId="0" borderId="0" xfId="4" applyFont="1"/>
    <xf numFmtId="0" fontId="6" fillId="0" borderId="13" xfId="4" applyFont="1" applyBorder="1" applyAlignment="1">
      <alignment horizontal="center" wrapText="1"/>
    </xf>
    <xf numFmtId="0" fontId="6" fillId="0" borderId="14" xfId="4" applyFont="1" applyBorder="1" applyAlignment="1">
      <alignment horizontal="center" wrapText="1"/>
    </xf>
    <xf numFmtId="0" fontId="6" fillId="0" borderId="15" xfId="4" applyFont="1" applyBorder="1" applyAlignment="1">
      <alignment horizontal="center" wrapText="1"/>
    </xf>
    <xf numFmtId="0" fontId="6" fillId="3" borderId="8" xfId="4" applyFont="1" applyFill="1" applyBorder="1" applyAlignment="1">
      <alignment horizontal="left" vertical="top" wrapText="1"/>
    </xf>
    <xf numFmtId="165" fontId="6" fillId="0" borderId="16" xfId="4" applyNumberFormat="1" applyFont="1" applyBorder="1" applyAlignment="1">
      <alignment horizontal="right" vertical="top"/>
    </xf>
    <xf numFmtId="0" fontId="6" fillId="0" borderId="17" xfId="4" applyFont="1" applyBorder="1" applyAlignment="1">
      <alignment horizontal="right" vertical="top"/>
    </xf>
    <xf numFmtId="0" fontId="6" fillId="0" borderId="18" xfId="4" applyFont="1" applyBorder="1" applyAlignment="1">
      <alignment horizontal="right" vertical="top"/>
    </xf>
    <xf numFmtId="0" fontId="6" fillId="0" borderId="19" xfId="4" applyFont="1" applyBorder="1" applyAlignment="1">
      <alignment horizontal="left" vertical="top" wrapText="1"/>
    </xf>
    <xf numFmtId="168" fontId="6" fillId="0" borderId="20" xfId="4" applyNumberFormat="1" applyFont="1" applyBorder="1" applyAlignment="1">
      <alignment horizontal="right" vertical="top"/>
    </xf>
    <xf numFmtId="168" fontId="6" fillId="0" borderId="21" xfId="4" applyNumberFormat="1" applyFont="1" applyBorder="1" applyAlignment="1">
      <alignment horizontal="right" vertical="top"/>
    </xf>
    <xf numFmtId="165" fontId="6" fillId="0" borderId="22" xfId="4" applyNumberFormat="1" applyFont="1" applyBorder="1" applyAlignment="1">
      <alignment horizontal="right" vertical="top"/>
    </xf>
    <xf numFmtId="165" fontId="6" fillId="0" borderId="23" xfId="4" applyNumberFormat="1" applyFont="1" applyBorder="1" applyAlignment="1">
      <alignment horizontal="right" vertical="top"/>
    </xf>
    <xf numFmtId="165" fontId="6" fillId="0" borderId="24" xfId="4" applyNumberFormat="1" applyFont="1" applyBorder="1" applyAlignment="1">
      <alignment horizontal="right" vertical="top"/>
    </xf>
    <xf numFmtId="0" fontId="6" fillId="0" borderId="19" xfId="4" applyFont="1" applyBorder="1" applyAlignment="1">
      <alignment horizontal="right" vertical="top"/>
    </xf>
    <xf numFmtId="165" fontId="6" fillId="0" borderId="20" xfId="4" applyNumberFormat="1" applyFont="1" applyBorder="1" applyAlignment="1">
      <alignment horizontal="right" vertical="top"/>
    </xf>
    <xf numFmtId="0" fontId="6" fillId="0" borderId="21" xfId="4" applyFont="1" applyBorder="1" applyAlignment="1">
      <alignment horizontal="right" vertical="top"/>
    </xf>
    <xf numFmtId="168" fontId="6" fillId="0" borderId="19" xfId="4" applyNumberFormat="1" applyFont="1" applyBorder="1" applyAlignment="1">
      <alignment horizontal="right" vertical="top"/>
    </xf>
    <xf numFmtId="0" fontId="6" fillId="0" borderId="20" xfId="4" applyFont="1" applyBorder="1" applyAlignment="1">
      <alignment horizontal="left" vertical="top" wrapText="1"/>
    </xf>
    <xf numFmtId="0" fontId="6" fillId="0" borderId="20" xfId="4" applyFont="1" applyBorder="1" applyAlignment="1">
      <alignment horizontal="right" vertical="top"/>
    </xf>
    <xf numFmtId="165" fontId="6" fillId="0" borderId="21" xfId="4" applyNumberFormat="1" applyFont="1" applyBorder="1" applyAlignment="1">
      <alignment horizontal="right" vertical="top"/>
    </xf>
    <xf numFmtId="0" fontId="6" fillId="0" borderId="21" xfId="4" applyFont="1" applyBorder="1" applyAlignment="1">
      <alignment horizontal="left" vertical="top" wrapText="1"/>
    </xf>
    <xf numFmtId="165" fontId="6" fillId="0" borderId="25" xfId="4" applyNumberFormat="1" applyFont="1" applyBorder="1" applyAlignment="1">
      <alignment horizontal="right" vertical="top"/>
    </xf>
    <xf numFmtId="165" fontId="6" fillId="0" borderId="26" xfId="4" applyNumberFormat="1" applyFont="1" applyBorder="1" applyAlignment="1">
      <alignment horizontal="right" vertical="top"/>
    </xf>
    <xf numFmtId="165" fontId="6" fillId="0" borderId="27" xfId="4" applyNumberFormat="1" applyFont="1" applyBorder="1" applyAlignment="1">
      <alignment horizontal="right" vertical="top"/>
    </xf>
    <xf numFmtId="0" fontId="6" fillId="3" borderId="12" xfId="1" applyFont="1" applyFill="1" applyBorder="1" applyAlignment="1">
      <alignment horizontal="left" vertical="top" wrapText="1"/>
    </xf>
    <xf numFmtId="0" fontId="6" fillId="3" borderId="9" xfId="1" applyFont="1" applyFill="1" applyBorder="1" applyAlignment="1">
      <alignment horizontal="left" vertical="top" wrapText="1"/>
    </xf>
    <xf numFmtId="0" fontId="6" fillId="3" borderId="10" xfId="1" applyFont="1" applyFill="1" applyBorder="1" applyAlignment="1">
      <alignment horizontal="left" vertical="top" wrapText="1"/>
    </xf>
    <xf numFmtId="0" fontId="6" fillId="3" borderId="8" xfId="2" applyFont="1" applyFill="1" applyBorder="1" applyAlignment="1">
      <alignment horizontal="left" vertical="top" wrapText="1"/>
    </xf>
    <xf numFmtId="0" fontId="6" fillId="3" borderId="9" xfId="2" applyFont="1" applyFill="1" applyBorder="1" applyAlignment="1">
      <alignment horizontal="left" vertical="top" wrapText="1"/>
    </xf>
    <xf numFmtId="0" fontId="6" fillId="3" borderId="10" xfId="2" applyFont="1" applyFill="1" applyBorder="1" applyAlignment="1">
      <alignment horizontal="left" vertical="top" wrapText="1"/>
    </xf>
    <xf numFmtId="0" fontId="4" fillId="0" borderId="0" xfId="2" applyFont="1" applyBorder="1" applyAlignment="1">
      <alignment horizontal="center" vertical="center" wrapText="1"/>
    </xf>
    <xf numFmtId="0" fontId="6" fillId="3" borderId="12" xfId="3" applyFont="1" applyFill="1" applyBorder="1" applyAlignment="1">
      <alignment horizontal="left" vertical="top" wrapText="1"/>
    </xf>
    <xf numFmtId="0" fontId="6" fillId="3" borderId="9" xfId="3" applyFont="1" applyFill="1" applyBorder="1" applyAlignment="1">
      <alignment horizontal="left" vertical="top" wrapText="1"/>
    </xf>
    <xf numFmtId="0" fontId="6" fillId="3" borderId="10" xfId="3" applyFont="1" applyFill="1" applyBorder="1" applyAlignment="1">
      <alignment horizontal="left" vertical="top" wrapText="1"/>
    </xf>
    <xf numFmtId="0" fontId="6" fillId="3" borderId="8" xfId="3" applyFont="1" applyFill="1" applyBorder="1" applyAlignment="1">
      <alignment horizontal="left" vertical="top" wrapText="1"/>
    </xf>
    <xf numFmtId="0" fontId="6" fillId="3" borderId="9" xfId="4" applyFont="1" applyFill="1" applyBorder="1" applyAlignment="1">
      <alignment horizontal="left" vertical="top" wrapText="1"/>
    </xf>
    <xf numFmtId="0" fontId="6" fillId="3" borderId="12" xfId="4" applyFont="1" applyFill="1" applyBorder="1" applyAlignment="1">
      <alignment horizontal="left" vertical="top" wrapText="1"/>
    </xf>
    <xf numFmtId="0" fontId="6" fillId="3" borderId="10" xfId="4" applyFont="1" applyFill="1" applyBorder="1" applyAlignment="1">
      <alignment horizontal="left" vertical="top" wrapText="1"/>
    </xf>
    <xf numFmtId="0" fontId="8" fillId="0" borderId="0" xfId="5" applyFont="1"/>
    <xf numFmtId="0" fontId="6" fillId="0" borderId="7" xfId="5" applyFont="1" applyBorder="1" applyAlignment="1">
      <alignment horizontal="center" wrapText="1"/>
    </xf>
    <xf numFmtId="165" fontId="6" fillId="0" borderId="8" xfId="5" applyNumberFormat="1" applyFont="1" applyBorder="1" applyAlignment="1">
      <alignment horizontal="right" vertical="top"/>
    </xf>
    <xf numFmtId="166" fontId="6" fillId="0" borderId="9" xfId="5" applyNumberFormat="1" applyFont="1" applyBorder="1" applyAlignment="1">
      <alignment horizontal="right" vertical="top"/>
    </xf>
    <xf numFmtId="167" fontId="6" fillId="0" borderId="9" xfId="5" applyNumberFormat="1" applyFont="1" applyBorder="1" applyAlignment="1">
      <alignment horizontal="right" vertical="top"/>
    </xf>
    <xf numFmtId="168" fontId="6" fillId="0" borderId="9" xfId="5" applyNumberFormat="1" applyFont="1" applyBorder="1" applyAlignment="1">
      <alignment horizontal="right" vertical="top"/>
    </xf>
    <xf numFmtId="0" fontId="6" fillId="0" borderId="9" xfId="5" applyFont="1" applyBorder="1" applyAlignment="1">
      <alignment horizontal="right" vertical="top"/>
    </xf>
    <xf numFmtId="0" fontId="6" fillId="3" borderId="9" xfId="5" applyFont="1" applyFill="1" applyBorder="1" applyAlignment="1">
      <alignment horizontal="left" vertical="top" wrapText="1"/>
    </xf>
    <xf numFmtId="0" fontId="6" fillId="3" borderId="10" xfId="5" applyFont="1" applyFill="1" applyBorder="1" applyAlignment="1">
      <alignment horizontal="left" vertical="top" wrapText="1"/>
    </xf>
    <xf numFmtId="168" fontId="6" fillId="0" borderId="10" xfId="5" applyNumberFormat="1" applyFont="1" applyBorder="1" applyAlignment="1">
      <alignment horizontal="right" vertical="top"/>
    </xf>
    <xf numFmtId="0" fontId="0" fillId="2" borderId="1" xfId="0" applyFont="1" applyFill="1" applyBorder="1" applyAlignment="1">
      <alignment horizontal="center" vertical="center"/>
    </xf>
    <xf numFmtId="169" fontId="6" fillId="0" borderId="18" xfId="1" applyNumberFormat="1" applyFont="1" applyBorder="1" applyAlignment="1">
      <alignment horizontal="right" vertical="top"/>
    </xf>
    <xf numFmtId="165" fontId="6" fillId="0" borderId="19" xfId="1" applyNumberFormat="1" applyFont="1" applyBorder="1" applyAlignment="1">
      <alignment horizontal="right" vertical="top"/>
    </xf>
    <xf numFmtId="169" fontId="6" fillId="0" borderId="21" xfId="1" applyNumberFormat="1" applyFont="1" applyBorder="1" applyAlignment="1">
      <alignment horizontal="right" vertical="top"/>
    </xf>
    <xf numFmtId="169" fontId="6" fillId="0" borderId="27" xfId="1" applyNumberFormat="1" applyFont="1" applyBorder="1" applyAlignment="1">
      <alignment horizontal="right" vertical="top"/>
    </xf>
    <xf numFmtId="168" fontId="6" fillId="0" borderId="28" xfId="1" applyNumberFormat="1" applyFont="1" applyBorder="1" applyAlignment="1">
      <alignment horizontal="right" vertical="top"/>
    </xf>
    <xf numFmtId="165" fontId="6" fillId="0" borderId="29" xfId="1" applyNumberFormat="1" applyFont="1" applyBorder="1" applyAlignment="1">
      <alignment horizontal="right" vertical="top"/>
    </xf>
    <xf numFmtId="170" fontId="6" fillId="0" borderId="16" xfId="1" applyNumberFormat="1" applyFont="1" applyBorder="1" applyAlignment="1">
      <alignment horizontal="right" vertical="top"/>
    </xf>
    <xf numFmtId="168" fontId="6" fillId="0" borderId="18" xfId="1" applyNumberFormat="1" applyFont="1" applyBorder="1" applyAlignment="1">
      <alignment horizontal="right" vertical="top"/>
    </xf>
    <xf numFmtId="170" fontId="6" fillId="0" borderId="19" xfId="1" applyNumberFormat="1" applyFont="1" applyBorder="1" applyAlignment="1">
      <alignment horizontal="right" vertical="top"/>
    </xf>
    <xf numFmtId="170" fontId="6" fillId="0" borderId="25" xfId="1" applyNumberFormat="1" applyFont="1" applyBorder="1" applyAlignment="1">
      <alignment horizontal="right" vertical="top"/>
    </xf>
    <xf numFmtId="168" fontId="6" fillId="0" borderId="26" xfId="1" applyNumberFormat="1" applyFont="1" applyBorder="1" applyAlignment="1">
      <alignment horizontal="right" vertical="top"/>
    </xf>
    <xf numFmtId="168" fontId="6" fillId="0" borderId="27" xfId="1" applyNumberFormat="1" applyFont="1" applyBorder="1" applyAlignment="1">
      <alignment horizontal="right" vertical="top"/>
    </xf>
    <xf numFmtId="168" fontId="6" fillId="0" borderId="17" xfId="3" applyNumberFormat="1" applyFont="1" applyBorder="1" applyAlignment="1">
      <alignment horizontal="right" vertical="top"/>
    </xf>
    <xf numFmtId="168" fontId="6" fillId="0" borderId="28" xfId="3" applyNumberFormat="1" applyFont="1" applyBorder="1" applyAlignment="1">
      <alignment horizontal="right" vertical="top"/>
    </xf>
    <xf numFmtId="165" fontId="6" fillId="0" borderId="29" xfId="3" applyNumberFormat="1" applyFont="1" applyBorder="1" applyAlignment="1">
      <alignment horizontal="right" vertical="top"/>
    </xf>
    <xf numFmtId="170" fontId="6" fillId="0" borderId="16" xfId="3" applyNumberFormat="1" applyFont="1" applyBorder="1" applyAlignment="1">
      <alignment horizontal="right" vertical="top"/>
    </xf>
    <xf numFmtId="168" fontId="6" fillId="0" borderId="18" xfId="3" applyNumberFormat="1" applyFont="1" applyBorder="1" applyAlignment="1">
      <alignment horizontal="right" vertical="top"/>
    </xf>
    <xf numFmtId="170" fontId="6" fillId="0" borderId="19" xfId="3" applyNumberFormat="1" applyFont="1" applyBorder="1" applyAlignment="1">
      <alignment horizontal="right" vertical="top"/>
    </xf>
    <xf numFmtId="170" fontId="6" fillId="0" borderId="25" xfId="3" applyNumberFormat="1" applyFont="1" applyBorder="1" applyAlignment="1">
      <alignment horizontal="right" vertical="top"/>
    </xf>
    <xf numFmtId="168" fontId="6" fillId="0" borderId="26" xfId="3" applyNumberFormat="1" applyFont="1" applyBorder="1" applyAlignment="1">
      <alignment horizontal="right" vertical="top"/>
    </xf>
    <xf numFmtId="168" fontId="6" fillId="0" borderId="27" xfId="3" applyNumberFormat="1" applyFont="1" applyBorder="1" applyAlignment="1">
      <alignment horizontal="right" vertical="top"/>
    </xf>
    <xf numFmtId="0" fontId="6" fillId="0" borderId="1" xfId="6" applyFont="1" applyBorder="1" applyAlignment="1">
      <alignment horizontal="center" wrapText="1"/>
    </xf>
    <xf numFmtId="0" fontId="6" fillId="3" borderId="1" xfId="6" applyFont="1" applyFill="1" applyBorder="1" applyAlignment="1">
      <alignment horizontal="left" vertical="top" wrapText="1"/>
    </xf>
    <xf numFmtId="165" fontId="6" fillId="0" borderId="1" xfId="6" applyNumberFormat="1" applyFont="1" applyBorder="1" applyAlignment="1">
      <alignment horizontal="right" vertical="top"/>
    </xf>
    <xf numFmtId="0" fontId="6" fillId="0" borderId="1" xfId="6" applyFont="1" applyBorder="1" applyAlignment="1">
      <alignment horizontal="right" vertical="top"/>
    </xf>
    <xf numFmtId="168" fontId="6" fillId="0" borderId="1" xfId="6" applyNumberFormat="1" applyFont="1" applyBorder="1" applyAlignment="1">
      <alignment horizontal="right" vertical="top"/>
    </xf>
    <xf numFmtId="0" fontId="6" fillId="0" borderId="1" xfId="6" applyFont="1" applyBorder="1" applyAlignment="1">
      <alignment horizontal="left" vertical="top" wrapText="1"/>
    </xf>
    <xf numFmtId="168" fontId="6" fillId="0" borderId="28" xfId="2" applyNumberFormat="1" applyFont="1" applyBorder="1" applyAlignment="1">
      <alignment horizontal="right" vertical="top"/>
    </xf>
    <xf numFmtId="165" fontId="6" fillId="0" borderId="29" xfId="2" applyNumberFormat="1" applyFont="1" applyBorder="1" applyAlignment="1">
      <alignment horizontal="right" vertical="top"/>
    </xf>
    <xf numFmtId="170" fontId="6" fillId="0" borderId="16" xfId="2" applyNumberFormat="1" applyFont="1" applyBorder="1" applyAlignment="1">
      <alignment horizontal="right" vertical="top"/>
    </xf>
    <xf numFmtId="168" fontId="6" fillId="0" borderId="18" xfId="2" applyNumberFormat="1" applyFont="1" applyBorder="1" applyAlignment="1">
      <alignment horizontal="right" vertical="top"/>
    </xf>
    <xf numFmtId="170" fontId="6" fillId="0" borderId="19" xfId="2" applyNumberFormat="1" applyFont="1" applyBorder="1" applyAlignment="1">
      <alignment horizontal="right" vertical="top"/>
    </xf>
    <xf numFmtId="170" fontId="6" fillId="0" borderId="25" xfId="2" applyNumberFormat="1" applyFont="1" applyBorder="1" applyAlignment="1">
      <alignment horizontal="right" vertical="top"/>
    </xf>
    <xf numFmtId="168" fontId="6" fillId="0" borderId="26" xfId="2" applyNumberFormat="1" applyFont="1" applyBorder="1" applyAlignment="1">
      <alignment horizontal="right" vertical="top"/>
    </xf>
    <xf numFmtId="168" fontId="6" fillId="0" borderId="27" xfId="2" applyNumberFormat="1" applyFont="1" applyBorder="1" applyAlignment="1">
      <alignment horizontal="right" vertical="top"/>
    </xf>
    <xf numFmtId="0" fontId="0" fillId="0" borderId="1" xfId="0" applyFont="1" applyBorder="1" applyAlignment="1"/>
    <xf numFmtId="0" fontId="2" fillId="0" borderId="1" xfId="0" applyFont="1" applyBorder="1" applyAlignment="1"/>
    <xf numFmtId="0" fontId="2" fillId="0" borderId="0" xfId="0" applyFont="1" applyAlignment="1"/>
    <xf numFmtId="41" fontId="0" fillId="0" borderId="1" xfId="7" applyFont="1" applyBorder="1" applyAlignment="1"/>
    <xf numFmtId="41" fontId="2" fillId="0" borderId="1" xfId="7" applyFont="1" applyBorder="1" applyAlignment="1"/>
    <xf numFmtId="0" fontId="12" fillId="0" borderId="0" xfId="8"/>
    <xf numFmtId="0" fontId="13" fillId="0" borderId="13" xfId="8" applyFont="1" applyBorder="1" applyAlignment="1">
      <alignment horizontal="center" wrapText="1"/>
    </xf>
    <xf numFmtId="0" fontId="13" fillId="0" borderId="14" xfId="8" applyFont="1" applyBorder="1" applyAlignment="1">
      <alignment horizontal="center" wrapText="1"/>
    </xf>
    <xf numFmtId="0" fontId="13" fillId="0" borderId="15" xfId="8" applyFont="1" applyBorder="1" applyAlignment="1">
      <alignment horizontal="center" wrapText="1"/>
    </xf>
    <xf numFmtId="0" fontId="13" fillId="3" borderId="8" xfId="8" applyFont="1" applyFill="1" applyBorder="1" applyAlignment="1">
      <alignment horizontal="left" vertical="top" wrapText="1"/>
    </xf>
    <xf numFmtId="168" fontId="14" fillId="0" borderId="16" xfId="8" applyNumberFormat="1" applyFont="1" applyBorder="1" applyAlignment="1">
      <alignment horizontal="right" vertical="top"/>
    </xf>
    <xf numFmtId="165" fontId="14" fillId="0" borderId="17" xfId="8" applyNumberFormat="1" applyFont="1" applyBorder="1" applyAlignment="1">
      <alignment horizontal="right" vertical="top"/>
    </xf>
    <xf numFmtId="168" fontId="14" fillId="0" borderId="17" xfId="8" applyNumberFormat="1" applyFont="1" applyBorder="1" applyAlignment="1">
      <alignment horizontal="right" vertical="top"/>
    </xf>
    <xf numFmtId="168" fontId="14" fillId="0" borderId="18" xfId="8" applyNumberFormat="1" applyFont="1" applyBorder="1" applyAlignment="1">
      <alignment horizontal="right" vertical="top"/>
    </xf>
    <xf numFmtId="0" fontId="13" fillId="3" borderId="9" xfId="8" applyFont="1" applyFill="1" applyBorder="1" applyAlignment="1">
      <alignment horizontal="left" vertical="top" wrapText="1"/>
    </xf>
    <xf numFmtId="168" fontId="14" fillId="0" borderId="19" xfId="8" applyNumberFormat="1" applyFont="1" applyBorder="1" applyAlignment="1">
      <alignment horizontal="right" vertical="top"/>
    </xf>
    <xf numFmtId="165" fontId="14" fillId="0" borderId="20" xfId="8" applyNumberFormat="1" applyFont="1" applyBorder="1" applyAlignment="1">
      <alignment horizontal="right" vertical="top"/>
    </xf>
    <xf numFmtId="168" fontId="14" fillId="0" borderId="20" xfId="8" applyNumberFormat="1" applyFont="1" applyBorder="1" applyAlignment="1">
      <alignment horizontal="right" vertical="top"/>
    </xf>
    <xf numFmtId="168" fontId="14" fillId="0" borderId="21" xfId="8" applyNumberFormat="1" applyFont="1" applyBorder="1" applyAlignment="1">
      <alignment horizontal="right" vertical="top"/>
    </xf>
    <xf numFmtId="0" fontId="13" fillId="3" borderId="12" xfId="8" applyFont="1" applyFill="1" applyBorder="1" applyAlignment="1">
      <alignment horizontal="left" vertical="top" wrapText="1"/>
    </xf>
    <xf numFmtId="168" fontId="14" fillId="0" borderId="22" xfId="8" applyNumberFormat="1" applyFont="1" applyBorder="1" applyAlignment="1">
      <alignment horizontal="right" vertical="top"/>
    </xf>
    <xf numFmtId="165" fontId="14" fillId="0" borderId="23" xfId="8" applyNumberFormat="1" applyFont="1" applyBorder="1" applyAlignment="1">
      <alignment horizontal="right" vertical="top"/>
    </xf>
    <xf numFmtId="168" fontId="14" fillId="0" borderId="23" xfId="8" applyNumberFormat="1" applyFont="1" applyBorder="1" applyAlignment="1">
      <alignment horizontal="right" vertical="top"/>
    </xf>
    <xf numFmtId="168" fontId="14" fillId="0" borderId="24" xfId="8" applyNumberFormat="1" applyFont="1" applyBorder="1" applyAlignment="1">
      <alignment horizontal="right" vertical="top"/>
    </xf>
    <xf numFmtId="0" fontId="14" fillId="0" borderId="23" xfId="8" applyFont="1" applyBorder="1" applyAlignment="1">
      <alignment horizontal="left" vertical="top" wrapText="1"/>
    </xf>
    <xf numFmtId="0" fontId="14" fillId="0" borderId="24" xfId="8" applyFont="1" applyBorder="1" applyAlignment="1">
      <alignment horizontal="left" vertical="top" wrapText="1"/>
    </xf>
    <xf numFmtId="168" fontId="14" fillId="0" borderId="25" xfId="8" applyNumberFormat="1" applyFont="1" applyBorder="1" applyAlignment="1">
      <alignment horizontal="right" vertical="top"/>
    </xf>
    <xf numFmtId="165" fontId="14" fillId="0" borderId="26" xfId="8" applyNumberFormat="1" applyFont="1" applyBorder="1" applyAlignment="1">
      <alignment horizontal="right" vertical="top"/>
    </xf>
    <xf numFmtId="0" fontId="14" fillId="0" borderId="26" xfId="8" applyFont="1" applyBorder="1" applyAlignment="1">
      <alignment horizontal="left" vertical="top" wrapText="1"/>
    </xf>
    <xf numFmtId="0" fontId="14" fillId="0" borderId="27" xfId="8" applyFont="1" applyBorder="1" applyAlignment="1">
      <alignment horizontal="left" vertical="top" wrapText="1"/>
    </xf>
    <xf numFmtId="0" fontId="13" fillId="0" borderId="1" xfId="8" applyFont="1" applyBorder="1" applyAlignment="1">
      <alignment horizontal="center" wrapText="1"/>
    </xf>
    <xf numFmtId="0" fontId="13" fillId="3" borderId="1" xfId="8" applyFont="1" applyFill="1" applyBorder="1" applyAlignment="1">
      <alignment horizontal="left" vertical="top" wrapText="1"/>
    </xf>
    <xf numFmtId="168" fontId="14" fillId="0" borderId="1" xfId="8" applyNumberFormat="1" applyFont="1" applyBorder="1" applyAlignment="1">
      <alignment horizontal="right" vertical="top"/>
    </xf>
    <xf numFmtId="165" fontId="14" fillId="0" borderId="1" xfId="8" applyNumberFormat="1" applyFont="1" applyBorder="1" applyAlignment="1">
      <alignment horizontal="right" vertical="top"/>
    </xf>
    <xf numFmtId="0" fontId="14" fillId="0" borderId="1" xfId="8" applyFont="1" applyBorder="1" applyAlignment="1">
      <alignment horizontal="left" vertical="top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/>
    </xf>
    <xf numFmtId="0" fontId="0" fillId="0" borderId="6" xfId="0" applyFont="1" applyBorder="1" applyAlignment="1">
      <alignment horizontal="center"/>
    </xf>
    <xf numFmtId="0" fontId="0" fillId="0" borderId="30" xfId="0" applyFont="1" applyBorder="1" applyAlignment="1">
      <alignment horizontal="center" vertical="center"/>
    </xf>
    <xf numFmtId="0" fontId="0" fillId="0" borderId="4" xfId="0" applyFont="1" applyBorder="1" applyAlignment="1">
      <alignment horizontal="center"/>
    </xf>
    <xf numFmtId="0" fontId="0" fillId="0" borderId="6" xfId="0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0" fillId="0" borderId="0" xfId="0" applyFont="1" applyAlignment="1">
      <alignment horizontal="center"/>
    </xf>
    <xf numFmtId="0" fontId="6" fillId="3" borderId="12" xfId="1" applyFont="1" applyFill="1" applyBorder="1" applyAlignment="1">
      <alignment horizontal="left" vertical="top" wrapText="1"/>
    </xf>
    <xf numFmtId="0" fontId="6" fillId="3" borderId="9" xfId="1" applyFont="1" applyFill="1" applyBorder="1" applyAlignment="1">
      <alignment horizontal="left" vertical="top" wrapText="1"/>
    </xf>
    <xf numFmtId="0" fontId="6" fillId="0" borderId="0" xfId="1" applyFont="1" applyBorder="1" applyAlignment="1">
      <alignment horizontal="left" vertical="top" wrapText="1"/>
    </xf>
    <xf numFmtId="0" fontId="6" fillId="3" borderId="8" xfId="1" applyFont="1" applyFill="1" applyBorder="1" applyAlignment="1">
      <alignment horizontal="left" vertical="top" wrapText="1"/>
    </xf>
    <xf numFmtId="0" fontId="6" fillId="3" borderId="10" xfId="1" applyFont="1" applyFill="1" applyBorder="1" applyAlignment="1">
      <alignment horizontal="left" vertical="top" wrapText="1"/>
    </xf>
    <xf numFmtId="0" fontId="5" fillId="0" borderId="0" xfId="1" applyFont="1" applyBorder="1" applyAlignment="1">
      <alignment horizontal="center" vertical="center" wrapText="1"/>
    </xf>
    <xf numFmtId="0" fontId="6" fillId="0" borderId="7" xfId="1" applyFont="1" applyBorder="1" applyAlignment="1">
      <alignment horizontal="left" wrapText="1"/>
    </xf>
    <xf numFmtId="0" fontId="6" fillId="3" borderId="11" xfId="1" applyFont="1" applyFill="1" applyBorder="1" applyAlignment="1">
      <alignment horizontal="left" vertical="top" wrapText="1"/>
    </xf>
    <xf numFmtId="0" fontId="6" fillId="3" borderId="1" xfId="3" applyFont="1" applyFill="1" applyBorder="1" applyAlignment="1">
      <alignment horizontal="left" vertical="top" wrapText="1"/>
    </xf>
    <xf numFmtId="0" fontId="5" fillId="0" borderId="1" xfId="6" applyFont="1" applyBorder="1" applyAlignment="1">
      <alignment horizontal="center" vertical="center" wrapText="1"/>
    </xf>
    <xf numFmtId="0" fontId="6" fillId="0" borderId="1" xfId="6" applyFont="1" applyBorder="1" applyAlignment="1">
      <alignment horizontal="left" vertical="top" wrapText="1"/>
    </xf>
    <xf numFmtId="0" fontId="6" fillId="0" borderId="1" xfId="6" applyFont="1" applyBorder="1" applyAlignment="1">
      <alignment horizontal="left" wrapText="1"/>
    </xf>
    <xf numFmtId="0" fontId="5" fillId="0" borderId="0" xfId="2" applyFont="1" applyBorder="1" applyAlignment="1">
      <alignment horizontal="center" vertical="center" wrapText="1"/>
    </xf>
    <xf numFmtId="0" fontId="6" fillId="0" borderId="7" xfId="2" applyFont="1" applyBorder="1" applyAlignment="1">
      <alignment horizontal="left" wrapText="1"/>
    </xf>
    <xf numFmtId="0" fontId="6" fillId="3" borderId="1" xfId="6" applyFont="1" applyFill="1" applyBorder="1" applyAlignment="1">
      <alignment horizontal="left" vertical="top" wrapText="1"/>
    </xf>
    <xf numFmtId="0" fontId="6" fillId="3" borderId="8" xfId="2" applyFont="1" applyFill="1" applyBorder="1" applyAlignment="1">
      <alignment horizontal="left" vertical="top" wrapText="1"/>
    </xf>
    <xf numFmtId="0" fontId="6" fillId="3" borderId="9" xfId="2" applyFont="1" applyFill="1" applyBorder="1" applyAlignment="1">
      <alignment horizontal="left" vertical="top" wrapText="1"/>
    </xf>
    <xf numFmtId="0" fontId="6" fillId="3" borderId="10" xfId="2" applyFont="1" applyFill="1" applyBorder="1" applyAlignment="1">
      <alignment horizontal="left" vertical="top" wrapText="1"/>
    </xf>
    <xf numFmtId="0" fontId="6" fillId="0" borderId="0" xfId="2" applyFont="1" applyBorder="1" applyAlignment="1">
      <alignment horizontal="left" vertical="top" wrapText="1"/>
    </xf>
    <xf numFmtId="0" fontId="6" fillId="3" borderId="12" xfId="3" applyFont="1" applyFill="1" applyBorder="1" applyAlignment="1">
      <alignment horizontal="left" vertical="top" wrapText="1"/>
    </xf>
    <xf numFmtId="0" fontId="6" fillId="3" borderId="9" xfId="3" applyFont="1" applyFill="1" applyBorder="1" applyAlignment="1">
      <alignment horizontal="left" vertical="top" wrapText="1"/>
    </xf>
    <xf numFmtId="0" fontId="6" fillId="0" borderId="0" xfId="3" applyFont="1" applyBorder="1" applyAlignment="1">
      <alignment horizontal="left" vertical="top" wrapText="1"/>
    </xf>
    <xf numFmtId="0" fontId="6" fillId="3" borderId="8" xfId="3" applyFont="1" applyFill="1" applyBorder="1" applyAlignment="1">
      <alignment horizontal="left" vertical="top" wrapText="1"/>
    </xf>
    <xf numFmtId="0" fontId="6" fillId="3" borderId="10" xfId="3" applyFont="1" applyFill="1" applyBorder="1" applyAlignment="1">
      <alignment horizontal="left" vertical="top" wrapText="1"/>
    </xf>
    <xf numFmtId="0" fontId="5" fillId="0" borderId="0" xfId="3" applyFont="1" applyBorder="1" applyAlignment="1">
      <alignment horizontal="center" vertical="center" wrapText="1"/>
    </xf>
    <xf numFmtId="0" fontId="6" fillId="0" borderId="7" xfId="3" applyFont="1" applyBorder="1" applyAlignment="1">
      <alignment horizontal="left" wrapText="1"/>
    </xf>
    <xf numFmtId="0" fontId="6" fillId="3" borderId="11" xfId="3" applyFont="1" applyFill="1" applyBorder="1" applyAlignment="1">
      <alignment horizontal="left" vertical="top" wrapText="1"/>
    </xf>
    <xf numFmtId="0" fontId="6" fillId="0" borderId="0" xfId="5" applyFont="1" applyBorder="1" applyAlignment="1">
      <alignment horizontal="left" vertical="top" wrapText="1"/>
    </xf>
    <xf numFmtId="0" fontId="5" fillId="0" borderId="0" xfId="5" applyFont="1" applyBorder="1" applyAlignment="1">
      <alignment horizontal="center" vertical="center" wrapText="1"/>
    </xf>
    <xf numFmtId="0" fontId="6" fillId="0" borderId="7" xfId="5" applyFont="1" applyBorder="1" applyAlignment="1">
      <alignment horizontal="left" wrapText="1"/>
    </xf>
    <xf numFmtId="0" fontId="6" fillId="3" borderId="8" xfId="5" applyFont="1" applyFill="1" applyBorder="1" applyAlignment="1">
      <alignment horizontal="left" vertical="top" wrapText="1"/>
    </xf>
    <xf numFmtId="0" fontId="6" fillId="3" borderId="9" xfId="5" applyFont="1" applyFill="1" applyBorder="1" applyAlignment="1">
      <alignment horizontal="left" vertical="top" wrapText="1"/>
    </xf>
    <xf numFmtId="0" fontId="6" fillId="3" borderId="10" xfId="5" applyFont="1" applyFill="1" applyBorder="1" applyAlignment="1">
      <alignment horizontal="left" vertical="top" wrapText="1"/>
    </xf>
    <xf numFmtId="0" fontId="13" fillId="3" borderId="1" xfId="8" applyFont="1" applyFill="1" applyBorder="1" applyAlignment="1">
      <alignment horizontal="left" vertical="top" wrapText="1"/>
    </xf>
    <xf numFmtId="0" fontId="4" fillId="0" borderId="0" xfId="8" applyFont="1" applyBorder="1" applyAlignment="1">
      <alignment horizontal="center" vertical="center" wrapText="1"/>
    </xf>
    <xf numFmtId="0" fontId="13" fillId="0" borderId="7" xfId="8" applyFont="1" applyBorder="1" applyAlignment="1">
      <alignment horizontal="left" wrapText="1"/>
    </xf>
    <xf numFmtId="0" fontId="13" fillId="3" borderId="11" xfId="8" applyFont="1" applyFill="1" applyBorder="1" applyAlignment="1">
      <alignment horizontal="left" vertical="top" wrapText="1"/>
    </xf>
    <xf numFmtId="0" fontId="13" fillId="3" borderId="9" xfId="8" applyFont="1" applyFill="1" applyBorder="1" applyAlignment="1">
      <alignment horizontal="left" vertical="top" wrapText="1"/>
    </xf>
    <xf numFmtId="0" fontId="13" fillId="3" borderId="10" xfId="8" applyFont="1" applyFill="1" applyBorder="1" applyAlignment="1">
      <alignment horizontal="left" vertical="top" wrapText="1"/>
    </xf>
    <xf numFmtId="0" fontId="13" fillId="3" borderId="12" xfId="8" applyFont="1" applyFill="1" applyBorder="1" applyAlignment="1">
      <alignment horizontal="left" vertical="top" wrapText="1"/>
    </xf>
    <xf numFmtId="0" fontId="4" fillId="0" borderId="1" xfId="8" applyFont="1" applyBorder="1" applyAlignment="1">
      <alignment horizontal="center" vertical="center" wrapText="1"/>
    </xf>
    <xf numFmtId="0" fontId="13" fillId="0" borderId="1" xfId="8" applyFont="1" applyBorder="1" applyAlignment="1">
      <alignment horizontal="left" wrapText="1"/>
    </xf>
    <xf numFmtId="0" fontId="6" fillId="3" borderId="12" xfId="4" applyFont="1" applyFill="1" applyBorder="1" applyAlignment="1">
      <alignment horizontal="left" vertical="top" wrapText="1"/>
    </xf>
    <xf numFmtId="0" fontId="6" fillId="3" borderId="9" xfId="4" applyFont="1" applyFill="1" applyBorder="1" applyAlignment="1">
      <alignment horizontal="left" vertical="top" wrapText="1"/>
    </xf>
    <xf numFmtId="0" fontId="6" fillId="3" borderId="10" xfId="4" applyFont="1" applyFill="1" applyBorder="1" applyAlignment="1">
      <alignment horizontal="left" vertical="top" wrapText="1"/>
    </xf>
    <xf numFmtId="0" fontId="6" fillId="0" borderId="0" xfId="4" applyFont="1" applyBorder="1" applyAlignment="1">
      <alignment horizontal="left" vertical="top" wrapText="1"/>
    </xf>
    <xf numFmtId="0" fontId="5" fillId="0" borderId="0" xfId="4" applyFont="1" applyBorder="1" applyAlignment="1">
      <alignment horizontal="center" vertical="center" wrapText="1"/>
    </xf>
    <xf numFmtId="0" fontId="6" fillId="0" borderId="7" xfId="4" applyFont="1" applyBorder="1" applyAlignment="1">
      <alignment horizontal="left" wrapText="1"/>
    </xf>
    <xf numFmtId="0" fontId="6" fillId="3" borderId="11" xfId="4" applyFont="1" applyFill="1" applyBorder="1" applyAlignment="1">
      <alignment horizontal="left" vertical="top" wrapText="1"/>
    </xf>
  </cellXfs>
  <cellStyles count="9">
    <cellStyle name="Comma [0]" xfId="7" builtinId="6"/>
    <cellStyle name="Normal" xfId="0" builtinId="0"/>
    <cellStyle name="Normal_1,2,4,8,10,22" xfId="6"/>
    <cellStyle name="Normal_UJI HIPOTESIS" xfId="4"/>
    <cellStyle name="Normal_UJI LINIERITAS" xfId="8"/>
    <cellStyle name="Normal_UJI NORMALITAS_1" xfId="5"/>
    <cellStyle name="Normal_VALID&amp;RELIABIL DUKUNGAN SOSIAL" xfId="2"/>
    <cellStyle name="Normal_VALID&amp;RELIABIL PRODKTFTAS KERJA" xfId="3"/>
    <cellStyle name="Normal_VALID&amp;RELIABILITAS WORK LIFE" xfId="1"/>
  </cellStyles>
  <dxfs count="0"/>
  <tableStyles count="0" defaultTableStyle="TableStyleMedium2" defaultPivotStyle="PivotStyleLight16"/>
  <colors>
    <mruColors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view3D>
      <c:rotX val="5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pie3D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  <a:sp3d/>
            </c:spPr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  <a:sp3d/>
            </c:spPr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  <a:sp3d/>
            </c:spPr>
          </c:dPt>
          <c:dLbls>
            <c:spPr>
              <a:pattFill prst="pct75">
                <a:fgClr>
                  <a:schemeClr val="dk1">
                    <a:lumMod val="75000"/>
                    <a:lumOff val="25000"/>
                  </a:schemeClr>
                </a:fgClr>
                <a:bgClr>
                  <a:schemeClr val="dk1">
                    <a:lumMod val="65000"/>
                    <a:lumOff val="35000"/>
                  </a:schemeClr>
                </a:bgClr>
              </a:pattFill>
              <a:ln>
                <a:noFill/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>
                  <a:solidFill>
                    <a:schemeClr val="dk1">
                      <a:lumMod val="50000"/>
                      <a:lumOff val="50000"/>
                    </a:schemeClr>
                  </a:solidFill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KATEGORISASI!$N$10:$N$12</c:f>
              <c:strCache>
                <c:ptCount val="3"/>
                <c:pt idx="0">
                  <c:v>RENDAH</c:v>
                </c:pt>
                <c:pt idx="1">
                  <c:v>SEDANG</c:v>
                </c:pt>
                <c:pt idx="2">
                  <c:v>TINGGI</c:v>
                </c:pt>
              </c:strCache>
            </c:strRef>
          </c:cat>
          <c:val>
            <c:numRef>
              <c:f>KATEGORISASI!$O$10:$O$12</c:f>
              <c:numCache>
                <c:formatCode>General</c:formatCode>
                <c:ptCount val="3"/>
                <c:pt idx="0">
                  <c:v>27</c:v>
                </c:pt>
                <c:pt idx="1">
                  <c:v>51</c:v>
                </c:pt>
                <c:pt idx="2">
                  <c:v>32</c:v>
                </c:pt>
              </c:numCache>
            </c:numRef>
          </c:val>
        </c:ser>
        <c:dLbls>
          <c:dLblPos val="ctr"/>
          <c:showLegendKey val="0"/>
          <c:showVal val="0"/>
          <c:showCatName val="0"/>
          <c:showSerName val="0"/>
          <c:showPercent val="1"/>
          <c:showBubbleSize val="0"/>
          <c:showLeaderLines val="1"/>
        </c:dLbls>
      </c:pie3DChart>
      <c:spPr>
        <a:noFill/>
        <a:ln>
          <a:noFill/>
        </a:ln>
        <a:effectLst/>
      </c:spPr>
    </c:plotArea>
    <c:legend>
      <c:legendPos val="r"/>
      <c:overlay val="0"/>
      <c:spPr>
        <a:solidFill>
          <a:schemeClr val="lt1">
            <a:lumMod val="95000"/>
            <a:alpha val="39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view3D>
      <c:rotX val="5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pie3D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  <a:sp3d/>
            </c:spPr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  <a:sp3d/>
            </c:spPr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  <a:sp3d/>
            </c:spPr>
          </c:dPt>
          <c:dLbls>
            <c:spPr>
              <a:pattFill prst="pct75">
                <a:fgClr>
                  <a:schemeClr val="dk1">
                    <a:lumMod val="75000"/>
                    <a:lumOff val="25000"/>
                  </a:schemeClr>
                </a:fgClr>
                <a:bgClr>
                  <a:schemeClr val="dk1">
                    <a:lumMod val="65000"/>
                    <a:lumOff val="35000"/>
                  </a:schemeClr>
                </a:bgClr>
              </a:pattFill>
              <a:ln>
                <a:noFill/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>
                  <a:solidFill>
                    <a:schemeClr val="dk1">
                      <a:lumMod val="50000"/>
                      <a:lumOff val="50000"/>
                    </a:schemeClr>
                  </a:solidFill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KATEGORISASI!$N$24:$N$26</c:f>
              <c:strCache>
                <c:ptCount val="3"/>
                <c:pt idx="0">
                  <c:v>RENDAH</c:v>
                </c:pt>
                <c:pt idx="1">
                  <c:v>SEDANG</c:v>
                </c:pt>
                <c:pt idx="2">
                  <c:v>TINGGI</c:v>
                </c:pt>
              </c:strCache>
            </c:strRef>
          </c:cat>
          <c:val>
            <c:numRef>
              <c:f>KATEGORISASI!$O$24:$O$26</c:f>
              <c:numCache>
                <c:formatCode>General</c:formatCode>
                <c:ptCount val="3"/>
                <c:pt idx="0">
                  <c:v>25</c:v>
                </c:pt>
                <c:pt idx="1">
                  <c:v>62</c:v>
                </c:pt>
                <c:pt idx="2">
                  <c:v>23</c:v>
                </c:pt>
              </c:numCache>
            </c:numRef>
          </c:val>
        </c:ser>
        <c:dLbls>
          <c:dLblPos val="ctr"/>
          <c:showLegendKey val="0"/>
          <c:showVal val="0"/>
          <c:showCatName val="0"/>
          <c:showSerName val="0"/>
          <c:showPercent val="1"/>
          <c:showBubbleSize val="0"/>
          <c:showLeaderLines val="1"/>
        </c:dLbls>
      </c:pie3DChart>
      <c:spPr>
        <a:noFill/>
        <a:ln>
          <a:noFill/>
        </a:ln>
        <a:effectLst/>
      </c:spPr>
    </c:plotArea>
    <c:legend>
      <c:legendPos val="r"/>
      <c:overlay val="0"/>
      <c:spPr>
        <a:solidFill>
          <a:schemeClr val="lt1">
            <a:lumMod val="95000"/>
            <a:alpha val="39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view3D>
      <c:rotX val="5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pie3D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  <a:sp3d/>
            </c:spPr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  <a:sp3d/>
            </c:spPr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  <a:sp3d/>
            </c:spPr>
          </c:dPt>
          <c:dLbls>
            <c:spPr>
              <a:pattFill prst="pct75">
                <a:fgClr>
                  <a:schemeClr val="dk1">
                    <a:lumMod val="75000"/>
                    <a:lumOff val="25000"/>
                  </a:schemeClr>
                </a:fgClr>
                <a:bgClr>
                  <a:schemeClr val="dk1">
                    <a:lumMod val="65000"/>
                    <a:lumOff val="35000"/>
                  </a:schemeClr>
                </a:bgClr>
              </a:pattFill>
              <a:ln>
                <a:noFill/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>
                  <a:solidFill>
                    <a:schemeClr val="dk1">
                      <a:lumMod val="50000"/>
                      <a:lumOff val="50000"/>
                    </a:schemeClr>
                  </a:solidFill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KATEGORISASI!$N$38:$N$40</c:f>
              <c:strCache>
                <c:ptCount val="3"/>
                <c:pt idx="0">
                  <c:v>RENDAH</c:v>
                </c:pt>
                <c:pt idx="1">
                  <c:v>SEDANG</c:v>
                </c:pt>
                <c:pt idx="2">
                  <c:v>TINGGI</c:v>
                </c:pt>
              </c:strCache>
            </c:strRef>
          </c:cat>
          <c:val>
            <c:numRef>
              <c:f>KATEGORISASI!$O$38:$O$40</c:f>
              <c:numCache>
                <c:formatCode>General</c:formatCode>
                <c:ptCount val="3"/>
                <c:pt idx="0">
                  <c:v>18</c:v>
                </c:pt>
                <c:pt idx="1">
                  <c:v>87</c:v>
                </c:pt>
                <c:pt idx="2">
                  <c:v>5</c:v>
                </c:pt>
              </c:numCache>
            </c:numRef>
          </c:val>
        </c:ser>
        <c:dLbls>
          <c:dLblPos val="ctr"/>
          <c:showLegendKey val="0"/>
          <c:showVal val="0"/>
          <c:showCatName val="0"/>
          <c:showSerName val="0"/>
          <c:showPercent val="1"/>
          <c:showBubbleSize val="0"/>
          <c:showLeaderLines val="1"/>
        </c:dLbls>
      </c:pie3DChart>
      <c:spPr>
        <a:noFill/>
        <a:ln>
          <a:noFill/>
        </a:ln>
        <a:effectLst/>
      </c:spPr>
    </c:plotArea>
    <c:legend>
      <c:legendPos val="r"/>
      <c:layout/>
      <c:overlay val="0"/>
      <c:spPr>
        <a:solidFill>
          <a:schemeClr val="lt1">
            <a:lumMod val="95000"/>
            <a:alpha val="39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64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spPr>
      <a:pattFill prst="pct75">
        <a:fgClr>
          <a:schemeClr val="dk1">
            <a:lumMod val="75000"/>
            <a:lumOff val="25000"/>
          </a:schemeClr>
        </a:fgClr>
        <a:bgClr>
          <a:schemeClr val="dk1">
            <a:lumMod val="65000"/>
            <a:lumOff val="35000"/>
          </a:schemeClr>
        </a:bgClr>
      </a:pattFill>
      <a:effectLst>
        <a:outerShdw blurRad="50800" dist="38100" dir="2700000" algn="tl" rotWithShape="0">
          <a:prstClr val="black">
            <a:alpha val="40000"/>
          </a:prstClr>
        </a:outerShdw>
      </a:effectLst>
    </cs:spPr>
    <cs:defRPr sz="10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pattFill prst="pct75">
        <a:fgClr>
          <a:schemeClr val="dk1">
            <a:lumMod val="75000"/>
            <a:lumOff val="25000"/>
          </a:schemeClr>
        </a:fgClr>
        <a:bgClr>
          <a:schemeClr val="dk1">
            <a:lumMod val="65000"/>
            <a:lumOff val="35000"/>
          </a:schemeClr>
        </a:bgClr>
      </a:pattFill>
      <a:effectLst>
        <a:outerShdw blurRad="50800" dist="38100" dir="2700000" algn="tl" rotWithShape="0">
          <a:prstClr val="black">
            <a:alpha val="40000"/>
          </a:prstClr>
        </a:outerShdw>
      </a:effectLst>
    </cs:spPr>
    <cs:defRPr sz="1000" b="1" i="0" u="none" strike="noStrike" kern="1200" baseline="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254000" sx="102000" sy="102000" algn="ctr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254000" sx="102000" sy="102000" algn="ctr" rotWithShape="0">
          <a:prstClr val="black">
            <a:alpha val="20000"/>
          </a:prstClr>
        </a:outerShdw>
      </a:effectLst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>
      <a:ln w="317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64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spPr>
      <a:pattFill prst="pct75">
        <a:fgClr>
          <a:schemeClr val="dk1">
            <a:lumMod val="75000"/>
            <a:lumOff val="25000"/>
          </a:schemeClr>
        </a:fgClr>
        <a:bgClr>
          <a:schemeClr val="dk1">
            <a:lumMod val="65000"/>
            <a:lumOff val="35000"/>
          </a:schemeClr>
        </a:bgClr>
      </a:pattFill>
      <a:effectLst>
        <a:outerShdw blurRad="50800" dist="38100" dir="2700000" algn="tl" rotWithShape="0">
          <a:prstClr val="black">
            <a:alpha val="40000"/>
          </a:prstClr>
        </a:outerShdw>
      </a:effectLst>
    </cs:spPr>
    <cs:defRPr sz="10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pattFill prst="pct75">
        <a:fgClr>
          <a:schemeClr val="dk1">
            <a:lumMod val="75000"/>
            <a:lumOff val="25000"/>
          </a:schemeClr>
        </a:fgClr>
        <a:bgClr>
          <a:schemeClr val="dk1">
            <a:lumMod val="65000"/>
            <a:lumOff val="35000"/>
          </a:schemeClr>
        </a:bgClr>
      </a:pattFill>
      <a:effectLst>
        <a:outerShdw blurRad="50800" dist="38100" dir="2700000" algn="tl" rotWithShape="0">
          <a:prstClr val="black">
            <a:alpha val="40000"/>
          </a:prstClr>
        </a:outerShdw>
      </a:effectLst>
    </cs:spPr>
    <cs:defRPr sz="1000" b="1" i="0" u="none" strike="noStrike" kern="1200" baseline="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254000" sx="102000" sy="102000" algn="ctr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254000" sx="102000" sy="102000" algn="ctr" rotWithShape="0">
          <a:prstClr val="black">
            <a:alpha val="20000"/>
          </a:prstClr>
        </a:outerShdw>
      </a:effectLst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>
      <a:ln w="317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264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spPr>
      <a:pattFill prst="pct75">
        <a:fgClr>
          <a:schemeClr val="dk1">
            <a:lumMod val="75000"/>
            <a:lumOff val="25000"/>
          </a:schemeClr>
        </a:fgClr>
        <a:bgClr>
          <a:schemeClr val="dk1">
            <a:lumMod val="65000"/>
            <a:lumOff val="35000"/>
          </a:schemeClr>
        </a:bgClr>
      </a:pattFill>
      <a:effectLst>
        <a:outerShdw blurRad="50800" dist="38100" dir="2700000" algn="tl" rotWithShape="0">
          <a:prstClr val="black">
            <a:alpha val="40000"/>
          </a:prstClr>
        </a:outerShdw>
      </a:effectLst>
    </cs:spPr>
    <cs:defRPr sz="10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pattFill prst="pct75">
        <a:fgClr>
          <a:schemeClr val="dk1">
            <a:lumMod val="75000"/>
            <a:lumOff val="25000"/>
          </a:schemeClr>
        </a:fgClr>
        <a:bgClr>
          <a:schemeClr val="dk1">
            <a:lumMod val="65000"/>
            <a:lumOff val="35000"/>
          </a:schemeClr>
        </a:bgClr>
      </a:pattFill>
      <a:effectLst>
        <a:outerShdw blurRad="50800" dist="38100" dir="2700000" algn="tl" rotWithShape="0">
          <a:prstClr val="black">
            <a:alpha val="40000"/>
          </a:prstClr>
        </a:outerShdw>
      </a:effectLst>
    </cs:spPr>
    <cs:defRPr sz="1000" b="1" i="0" u="none" strike="noStrike" kern="1200" baseline="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254000" sx="102000" sy="102000" algn="ctr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254000" sx="102000" sy="102000" algn="ctr" rotWithShape="0">
          <a:prstClr val="black">
            <a:alpha val="20000"/>
          </a:prstClr>
        </a:outerShdw>
      </a:effectLst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>
      <a:ln w="317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462644</xdr:colOff>
      <xdr:row>1</xdr:row>
      <xdr:rowOff>2721</xdr:rowOff>
    </xdr:from>
    <xdr:to>
      <xdr:col>21</xdr:col>
      <xdr:colOff>68036</xdr:colOff>
      <xdr:row>13</xdr:row>
      <xdr:rowOff>95251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15</xdr:col>
      <xdr:colOff>435429</xdr:colOff>
      <xdr:row>15</xdr:row>
      <xdr:rowOff>27215</xdr:rowOff>
    </xdr:from>
    <xdr:to>
      <xdr:col>21</xdr:col>
      <xdr:colOff>68036</xdr:colOff>
      <xdr:row>27</xdr:row>
      <xdr:rowOff>68037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15</xdr:col>
      <xdr:colOff>380999</xdr:colOff>
      <xdr:row>29</xdr:row>
      <xdr:rowOff>27212</xdr:rowOff>
    </xdr:from>
    <xdr:to>
      <xdr:col>21</xdr:col>
      <xdr:colOff>489857</xdr:colOff>
      <xdr:row>43</xdr:row>
      <xdr:rowOff>54427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2:BW158"/>
  <sheetViews>
    <sheetView zoomScale="55" zoomScaleNormal="55" workbookViewId="0">
      <selection activeCell="BW3" sqref="BW3:BW113"/>
    </sheetView>
  </sheetViews>
  <sheetFormatPr defaultColWidth="12.5703125" defaultRowHeight="15.75" customHeight="1" x14ac:dyDescent="0.2"/>
  <cols>
    <col min="1" max="1" width="4.28515625" style="4" bestFit="1" customWidth="1"/>
    <col min="2" max="2" width="18.5703125" bestFit="1" customWidth="1"/>
    <col min="3" max="3" width="15" bestFit="1" customWidth="1"/>
    <col min="4" max="4" width="12.28515625" bestFit="1" customWidth="1"/>
    <col min="5" max="5" width="22.7109375" bestFit="1" customWidth="1"/>
    <col min="6" max="6" width="14.42578125" bestFit="1" customWidth="1"/>
    <col min="7" max="7" width="18.85546875" bestFit="1" customWidth="1"/>
    <col min="9" max="9" width="5.7109375" customWidth="1"/>
    <col min="10" max="10" width="7.140625" bestFit="1" customWidth="1"/>
    <col min="11" max="16" width="7.42578125" bestFit="1" customWidth="1"/>
    <col min="17" max="17" width="8.140625" bestFit="1" customWidth="1"/>
    <col min="18" max="18" width="7.85546875" bestFit="1" customWidth="1"/>
    <col min="19" max="24" width="8.140625" bestFit="1" customWidth="1"/>
    <col min="25" max="25" width="8.5703125" bestFit="1" customWidth="1"/>
    <col min="26" max="26" width="8.140625" bestFit="1" customWidth="1"/>
    <col min="27" max="30" width="8.5703125" bestFit="1" customWidth="1"/>
    <col min="31" max="31" width="7.7109375" bestFit="1" customWidth="1"/>
    <col min="32" max="32" width="12.5703125" customWidth="1"/>
    <col min="33" max="33" width="4.28515625" bestFit="1" customWidth="1"/>
    <col min="34" max="38" width="7.42578125" bestFit="1" customWidth="1"/>
    <col min="39" max="39" width="7.85546875" bestFit="1" customWidth="1"/>
    <col min="40" max="46" width="8.140625" bestFit="1" customWidth="1"/>
    <col min="47" max="47" width="8.5703125" bestFit="1" customWidth="1"/>
    <col min="48" max="48" width="8.140625" bestFit="1" customWidth="1"/>
    <col min="49" max="50" width="8.5703125" bestFit="1" customWidth="1"/>
    <col min="51" max="51" width="7.7109375" bestFit="1" customWidth="1"/>
    <col min="53" max="53" width="4.28515625" bestFit="1" customWidth="1"/>
    <col min="54" max="54" width="7.140625" bestFit="1" customWidth="1"/>
    <col min="55" max="61" width="7.42578125" bestFit="1" customWidth="1"/>
    <col min="62" max="62" width="7.85546875" bestFit="1" customWidth="1"/>
    <col min="63" max="69" width="8.140625" bestFit="1" customWidth="1"/>
    <col min="70" max="70" width="8.5703125" bestFit="1" customWidth="1"/>
    <col min="71" max="71" width="8.140625" bestFit="1" customWidth="1"/>
    <col min="72" max="74" width="8.5703125" bestFit="1" customWidth="1"/>
    <col min="75" max="75" width="7.7109375" bestFit="1" customWidth="1"/>
  </cols>
  <sheetData>
    <row r="2" spans="1:75" ht="15.75" customHeight="1" x14ac:dyDescent="0.2">
      <c r="A2" s="199" t="s">
        <v>13</v>
      </c>
      <c r="B2" s="206" t="s">
        <v>14</v>
      </c>
      <c r="C2" s="207"/>
      <c r="D2" s="207"/>
      <c r="E2" s="207"/>
      <c r="F2" s="207"/>
      <c r="G2" s="207"/>
      <c r="I2" s="204" t="s">
        <v>13</v>
      </c>
      <c r="J2" s="201" t="s">
        <v>43</v>
      </c>
      <c r="K2" s="202"/>
      <c r="L2" s="202"/>
      <c r="M2" s="202"/>
      <c r="N2" s="202"/>
      <c r="O2" s="202"/>
      <c r="P2" s="202"/>
      <c r="Q2" s="202"/>
      <c r="R2" s="202"/>
      <c r="S2" s="202"/>
      <c r="T2" s="202"/>
      <c r="U2" s="202"/>
      <c r="V2" s="202"/>
      <c r="W2" s="202"/>
      <c r="X2" s="202"/>
      <c r="Y2" s="202"/>
      <c r="Z2" s="202"/>
      <c r="AA2" s="202"/>
      <c r="AB2" s="202"/>
      <c r="AC2" s="202"/>
      <c r="AD2" s="202"/>
      <c r="AE2" s="203"/>
      <c r="AG2" s="204" t="s">
        <v>13</v>
      </c>
      <c r="AH2" s="202" t="s">
        <v>44</v>
      </c>
      <c r="AI2" s="202"/>
      <c r="AJ2" s="202"/>
      <c r="AK2" s="202"/>
      <c r="AL2" s="202"/>
      <c r="AM2" s="202"/>
      <c r="AN2" s="202"/>
      <c r="AO2" s="202"/>
      <c r="AP2" s="202"/>
      <c r="AQ2" s="202"/>
      <c r="AR2" s="202"/>
      <c r="AS2" s="202"/>
      <c r="AT2" s="202"/>
      <c r="AU2" s="202"/>
      <c r="AV2" s="202"/>
      <c r="AW2" s="202"/>
      <c r="AX2" s="202"/>
      <c r="AY2" s="203"/>
      <c r="BA2" s="204" t="s">
        <v>13</v>
      </c>
      <c r="BB2" s="201" t="s">
        <v>45</v>
      </c>
      <c r="BC2" s="202"/>
      <c r="BD2" s="202"/>
      <c r="BE2" s="202"/>
      <c r="BF2" s="202"/>
      <c r="BG2" s="202"/>
      <c r="BH2" s="202"/>
      <c r="BI2" s="202"/>
      <c r="BJ2" s="202"/>
      <c r="BK2" s="202"/>
      <c r="BL2" s="202"/>
      <c r="BM2" s="202"/>
      <c r="BN2" s="202"/>
      <c r="BO2" s="202"/>
      <c r="BP2" s="202"/>
      <c r="BQ2" s="202"/>
      <c r="BR2" s="202"/>
      <c r="BS2" s="202"/>
      <c r="BT2" s="202"/>
      <c r="BU2" s="202"/>
      <c r="BV2" s="202"/>
      <c r="BW2" s="203"/>
    </row>
    <row r="3" spans="1:75" ht="29.25" customHeight="1" x14ac:dyDescent="0.2">
      <c r="A3" s="200"/>
      <c r="B3" s="1" t="s">
        <v>15</v>
      </c>
      <c r="C3" s="1" t="s">
        <v>16</v>
      </c>
      <c r="D3" s="1" t="s">
        <v>17</v>
      </c>
      <c r="E3" s="1" t="s">
        <v>18</v>
      </c>
      <c r="F3" s="1" t="s">
        <v>19</v>
      </c>
      <c r="G3" s="1" t="s">
        <v>20</v>
      </c>
      <c r="I3" s="205"/>
      <c r="J3" s="2" t="s">
        <v>22</v>
      </c>
      <c r="K3" s="2" t="s">
        <v>23</v>
      </c>
      <c r="L3" s="2" t="s">
        <v>24</v>
      </c>
      <c r="M3" s="2" t="s">
        <v>25</v>
      </c>
      <c r="N3" s="2" t="s">
        <v>26</v>
      </c>
      <c r="O3" s="2" t="s">
        <v>27</v>
      </c>
      <c r="P3" s="2" t="s">
        <v>28</v>
      </c>
      <c r="Q3" s="2" t="s">
        <v>29</v>
      </c>
      <c r="R3" s="2" t="s">
        <v>30</v>
      </c>
      <c r="S3" s="2" t="s">
        <v>31</v>
      </c>
      <c r="T3" s="2" t="s">
        <v>32</v>
      </c>
      <c r="U3" s="2" t="s">
        <v>33</v>
      </c>
      <c r="V3" s="2" t="s">
        <v>34</v>
      </c>
      <c r="W3" s="2" t="s">
        <v>35</v>
      </c>
      <c r="X3" s="2" t="s">
        <v>36</v>
      </c>
      <c r="Y3" s="2" t="s">
        <v>37</v>
      </c>
      <c r="Z3" s="2" t="s">
        <v>38</v>
      </c>
      <c r="AA3" s="2" t="s">
        <v>39</v>
      </c>
      <c r="AB3" s="2" t="s">
        <v>40</v>
      </c>
      <c r="AC3" s="2" t="s">
        <v>41</v>
      </c>
      <c r="AD3" s="2" t="s">
        <v>42</v>
      </c>
      <c r="AE3" s="6" t="s">
        <v>21</v>
      </c>
      <c r="AG3" s="205"/>
      <c r="AH3" s="2" t="s">
        <v>22</v>
      </c>
      <c r="AI3" s="2" t="s">
        <v>23</v>
      </c>
      <c r="AJ3" s="2" t="s">
        <v>24</v>
      </c>
      <c r="AK3" s="2" t="s">
        <v>25</v>
      </c>
      <c r="AL3" s="2" t="s">
        <v>26</v>
      </c>
      <c r="AM3" s="2" t="s">
        <v>27</v>
      </c>
      <c r="AN3" s="2" t="s">
        <v>28</v>
      </c>
      <c r="AO3" s="2" t="s">
        <v>29</v>
      </c>
      <c r="AP3" s="2" t="s">
        <v>30</v>
      </c>
      <c r="AQ3" s="2" t="s">
        <v>31</v>
      </c>
      <c r="AR3" s="2" t="s">
        <v>32</v>
      </c>
      <c r="AS3" s="2" t="s">
        <v>33</v>
      </c>
      <c r="AT3" s="2" t="s">
        <v>34</v>
      </c>
      <c r="AU3" s="2" t="s">
        <v>35</v>
      </c>
      <c r="AV3" s="2" t="s">
        <v>36</v>
      </c>
      <c r="AW3" s="2" t="s">
        <v>37</v>
      </c>
      <c r="AX3" s="2" t="s">
        <v>38</v>
      </c>
      <c r="AY3" s="6" t="s">
        <v>21</v>
      </c>
      <c r="BA3" s="205"/>
      <c r="BB3" s="2" t="s">
        <v>22</v>
      </c>
      <c r="BC3" s="2" t="s">
        <v>23</v>
      </c>
      <c r="BD3" s="2" t="s">
        <v>24</v>
      </c>
      <c r="BE3" s="2" t="s">
        <v>25</v>
      </c>
      <c r="BF3" s="2" t="s">
        <v>26</v>
      </c>
      <c r="BG3" s="2" t="s">
        <v>27</v>
      </c>
      <c r="BH3" s="2" t="s">
        <v>28</v>
      </c>
      <c r="BI3" s="2" t="s">
        <v>29</v>
      </c>
      <c r="BJ3" s="2" t="s">
        <v>30</v>
      </c>
      <c r="BK3" s="2" t="s">
        <v>31</v>
      </c>
      <c r="BL3" s="2" t="s">
        <v>32</v>
      </c>
      <c r="BM3" s="2" t="s">
        <v>33</v>
      </c>
      <c r="BN3" s="2" t="s">
        <v>34</v>
      </c>
      <c r="BO3" s="2" t="s">
        <v>35</v>
      </c>
      <c r="BP3" s="2" t="s">
        <v>36</v>
      </c>
      <c r="BQ3" s="2" t="s">
        <v>37</v>
      </c>
      <c r="BR3" s="2" t="s">
        <v>38</v>
      </c>
      <c r="BS3" s="2" t="s">
        <v>39</v>
      </c>
      <c r="BT3" s="2" t="s">
        <v>40</v>
      </c>
      <c r="BU3" s="2" t="s">
        <v>41</v>
      </c>
      <c r="BV3" s="2" t="s">
        <v>42</v>
      </c>
      <c r="BW3" s="6" t="s">
        <v>21</v>
      </c>
    </row>
    <row r="4" spans="1:75" ht="15.75" customHeight="1" x14ac:dyDescent="0.2">
      <c r="A4" s="2">
        <v>1</v>
      </c>
      <c r="B4" s="5" t="s">
        <v>0</v>
      </c>
      <c r="C4" s="5" t="s">
        <v>1</v>
      </c>
      <c r="D4" s="5" t="s">
        <v>2</v>
      </c>
      <c r="E4" s="5" t="s">
        <v>3</v>
      </c>
      <c r="F4" s="5">
        <v>2</v>
      </c>
      <c r="G4" s="5" t="s">
        <v>4</v>
      </c>
      <c r="I4" s="3">
        <v>1</v>
      </c>
      <c r="J4" s="5">
        <v>4</v>
      </c>
      <c r="K4" s="5">
        <v>3</v>
      </c>
      <c r="L4" s="5">
        <v>4</v>
      </c>
      <c r="M4" s="5">
        <v>4</v>
      </c>
      <c r="N4" s="5">
        <v>5</v>
      </c>
      <c r="O4" s="5">
        <v>4</v>
      </c>
      <c r="P4" s="5">
        <v>4</v>
      </c>
      <c r="Q4" s="5">
        <v>4</v>
      </c>
      <c r="R4" s="5">
        <v>3</v>
      </c>
      <c r="S4" s="5">
        <v>5</v>
      </c>
      <c r="T4" s="5">
        <v>2</v>
      </c>
      <c r="U4" s="5">
        <v>2</v>
      </c>
      <c r="V4" s="5">
        <v>4</v>
      </c>
      <c r="W4" s="5">
        <v>3</v>
      </c>
      <c r="X4" s="5">
        <v>4</v>
      </c>
      <c r="Y4" s="5">
        <v>4</v>
      </c>
      <c r="Z4" s="5">
        <v>4</v>
      </c>
      <c r="AA4" s="5">
        <v>4</v>
      </c>
      <c r="AB4" s="5">
        <v>4</v>
      </c>
      <c r="AC4" s="5">
        <v>4</v>
      </c>
      <c r="AD4" s="5">
        <v>4</v>
      </c>
      <c r="AE4" s="128">
        <f t="shared" ref="AE4:AE35" si="0">SUM(J4:AD4)</f>
        <v>79</v>
      </c>
      <c r="AG4" s="3">
        <v>1</v>
      </c>
      <c r="AH4" s="5">
        <v>4</v>
      </c>
      <c r="AI4" s="5">
        <v>4</v>
      </c>
      <c r="AJ4" s="5">
        <v>4</v>
      </c>
      <c r="AK4" s="5">
        <v>5</v>
      </c>
      <c r="AL4" s="5">
        <v>4</v>
      </c>
      <c r="AM4" s="5">
        <v>3</v>
      </c>
      <c r="AN4" s="5">
        <v>4</v>
      </c>
      <c r="AO4" s="5">
        <v>4</v>
      </c>
      <c r="AP4" s="5">
        <v>4</v>
      </c>
      <c r="AQ4" s="5">
        <v>4</v>
      </c>
      <c r="AR4" s="5">
        <v>4</v>
      </c>
      <c r="AS4" s="5">
        <v>4</v>
      </c>
      <c r="AT4" s="5">
        <v>4</v>
      </c>
      <c r="AU4" s="5">
        <v>4</v>
      </c>
      <c r="AV4" s="5">
        <v>4</v>
      </c>
      <c r="AW4" s="5">
        <v>4</v>
      </c>
      <c r="AX4" s="5">
        <v>4</v>
      </c>
      <c r="AY4" s="128">
        <f t="shared" ref="AY4:AY35" si="1">SUM(AH4:AX4)</f>
        <v>68</v>
      </c>
      <c r="BA4" s="3">
        <v>1</v>
      </c>
      <c r="BB4" s="5">
        <v>4</v>
      </c>
      <c r="BC4" s="5">
        <v>4</v>
      </c>
      <c r="BD4" s="5">
        <v>4</v>
      </c>
      <c r="BE4" s="5">
        <v>3</v>
      </c>
      <c r="BF4" s="5">
        <v>3</v>
      </c>
      <c r="BG4" s="5">
        <v>3</v>
      </c>
      <c r="BH4" s="5">
        <v>3</v>
      </c>
      <c r="BI4" s="5">
        <v>4</v>
      </c>
      <c r="BJ4" s="5">
        <v>5</v>
      </c>
      <c r="BK4" s="5">
        <v>3</v>
      </c>
      <c r="BL4" s="5">
        <v>4</v>
      </c>
      <c r="BM4" s="5">
        <v>4</v>
      </c>
      <c r="BN4" s="5">
        <v>4</v>
      </c>
      <c r="BO4" s="5">
        <v>4</v>
      </c>
      <c r="BP4" s="5">
        <v>5</v>
      </c>
      <c r="BQ4" s="5">
        <v>5</v>
      </c>
      <c r="BR4" s="5">
        <v>4</v>
      </c>
      <c r="BS4" s="5">
        <v>4</v>
      </c>
      <c r="BT4" s="5">
        <v>4</v>
      </c>
      <c r="BU4" s="5">
        <v>4</v>
      </c>
      <c r="BV4" s="5">
        <v>4</v>
      </c>
      <c r="BW4" s="128">
        <f t="shared" ref="BW4:BW35" si="2">SUM(BB4:BV4)</f>
        <v>82</v>
      </c>
    </row>
    <row r="5" spans="1:75" ht="15.75" customHeight="1" x14ac:dyDescent="0.2">
      <c r="A5" s="2">
        <v>2</v>
      </c>
      <c r="B5" s="5" t="s">
        <v>0</v>
      </c>
      <c r="C5" s="5" t="s">
        <v>6</v>
      </c>
      <c r="D5" s="5" t="s">
        <v>5</v>
      </c>
      <c r="E5" s="5" t="s">
        <v>3</v>
      </c>
      <c r="F5" s="5">
        <v>1</v>
      </c>
      <c r="G5" s="5" t="s">
        <v>4</v>
      </c>
      <c r="I5" s="3">
        <v>2</v>
      </c>
      <c r="J5" s="5">
        <v>3</v>
      </c>
      <c r="K5" s="5">
        <v>4</v>
      </c>
      <c r="L5" s="5">
        <v>2</v>
      </c>
      <c r="M5" s="5">
        <v>3</v>
      </c>
      <c r="N5" s="5">
        <v>4</v>
      </c>
      <c r="O5" s="5">
        <v>5</v>
      </c>
      <c r="P5" s="5">
        <v>4</v>
      </c>
      <c r="Q5" s="5">
        <v>3</v>
      </c>
      <c r="R5" s="5">
        <v>2</v>
      </c>
      <c r="S5" s="5">
        <v>2</v>
      </c>
      <c r="T5" s="5">
        <v>3</v>
      </c>
      <c r="U5" s="5">
        <v>4</v>
      </c>
      <c r="V5" s="5">
        <v>4</v>
      </c>
      <c r="W5" s="5">
        <v>3</v>
      </c>
      <c r="X5" s="5">
        <v>4</v>
      </c>
      <c r="Y5" s="5">
        <v>4</v>
      </c>
      <c r="Z5" s="5">
        <v>4</v>
      </c>
      <c r="AA5" s="5">
        <v>4</v>
      </c>
      <c r="AB5" s="5">
        <v>3</v>
      </c>
      <c r="AC5" s="5">
        <v>4</v>
      </c>
      <c r="AD5" s="5">
        <v>4</v>
      </c>
      <c r="AE5" s="128">
        <f t="shared" si="0"/>
        <v>73</v>
      </c>
      <c r="AG5" s="3">
        <v>2</v>
      </c>
      <c r="AH5" s="5">
        <v>2</v>
      </c>
      <c r="AI5" s="5">
        <v>3</v>
      </c>
      <c r="AJ5" s="5">
        <v>3</v>
      </c>
      <c r="AK5" s="5">
        <v>4</v>
      </c>
      <c r="AL5" s="5">
        <v>3</v>
      </c>
      <c r="AM5" s="5">
        <v>4</v>
      </c>
      <c r="AN5" s="5">
        <v>4</v>
      </c>
      <c r="AO5" s="5">
        <v>3</v>
      </c>
      <c r="AP5" s="5">
        <v>4</v>
      </c>
      <c r="AQ5" s="5">
        <v>4</v>
      </c>
      <c r="AR5" s="5">
        <v>3</v>
      </c>
      <c r="AS5" s="5">
        <v>3</v>
      </c>
      <c r="AT5" s="5">
        <v>4</v>
      </c>
      <c r="AU5" s="5">
        <v>4</v>
      </c>
      <c r="AV5" s="5">
        <v>4</v>
      </c>
      <c r="AW5" s="5">
        <v>3</v>
      </c>
      <c r="AX5" s="5">
        <v>4</v>
      </c>
      <c r="AY5" s="128">
        <f t="shared" si="1"/>
        <v>59</v>
      </c>
      <c r="BA5" s="3">
        <v>2</v>
      </c>
      <c r="BB5" s="5">
        <v>3</v>
      </c>
      <c r="BC5" s="5">
        <v>4</v>
      </c>
      <c r="BD5" s="5">
        <v>4</v>
      </c>
      <c r="BE5" s="5">
        <v>3</v>
      </c>
      <c r="BF5" s="5">
        <v>3</v>
      </c>
      <c r="BG5" s="5">
        <v>4</v>
      </c>
      <c r="BH5" s="5">
        <v>4</v>
      </c>
      <c r="BI5" s="5">
        <v>3</v>
      </c>
      <c r="BJ5" s="5">
        <v>3</v>
      </c>
      <c r="BK5" s="5">
        <v>4</v>
      </c>
      <c r="BL5" s="5">
        <v>4</v>
      </c>
      <c r="BM5" s="5">
        <v>4</v>
      </c>
      <c r="BN5" s="5">
        <v>3</v>
      </c>
      <c r="BO5" s="5">
        <v>3</v>
      </c>
      <c r="BP5" s="5">
        <v>4</v>
      </c>
      <c r="BQ5" s="5">
        <v>4</v>
      </c>
      <c r="BR5" s="5">
        <v>3</v>
      </c>
      <c r="BS5" s="5">
        <v>4</v>
      </c>
      <c r="BT5" s="5">
        <v>4</v>
      </c>
      <c r="BU5" s="5">
        <v>4</v>
      </c>
      <c r="BV5" s="5">
        <v>4</v>
      </c>
      <c r="BW5" s="128">
        <f t="shared" si="2"/>
        <v>76</v>
      </c>
    </row>
    <row r="6" spans="1:75" ht="15.75" customHeight="1" x14ac:dyDescent="0.2">
      <c r="A6" s="2">
        <v>3</v>
      </c>
      <c r="B6" s="5" t="s">
        <v>0</v>
      </c>
      <c r="C6" s="5" t="s">
        <v>6</v>
      </c>
      <c r="D6" s="5" t="s">
        <v>5</v>
      </c>
      <c r="E6" s="5" t="s">
        <v>3</v>
      </c>
      <c r="F6" s="5">
        <v>3</v>
      </c>
      <c r="G6" s="5" t="s">
        <v>4</v>
      </c>
      <c r="I6" s="3">
        <v>3</v>
      </c>
      <c r="J6" s="5">
        <v>2</v>
      </c>
      <c r="K6" s="5">
        <v>2</v>
      </c>
      <c r="L6" s="5">
        <v>4</v>
      </c>
      <c r="M6" s="5">
        <v>3</v>
      </c>
      <c r="N6" s="5">
        <v>5</v>
      </c>
      <c r="O6" s="5">
        <v>5</v>
      </c>
      <c r="P6" s="5">
        <v>5</v>
      </c>
      <c r="Q6" s="5">
        <v>5</v>
      </c>
      <c r="R6" s="5">
        <v>4</v>
      </c>
      <c r="S6" s="5">
        <v>5</v>
      </c>
      <c r="T6" s="5">
        <v>3</v>
      </c>
      <c r="U6" s="5">
        <v>5</v>
      </c>
      <c r="V6" s="5">
        <v>3</v>
      </c>
      <c r="W6" s="5">
        <v>5</v>
      </c>
      <c r="X6" s="5">
        <v>5</v>
      </c>
      <c r="Y6" s="5">
        <v>5</v>
      </c>
      <c r="Z6" s="5">
        <v>5</v>
      </c>
      <c r="AA6" s="5">
        <v>5</v>
      </c>
      <c r="AB6" s="5">
        <v>5</v>
      </c>
      <c r="AC6" s="5">
        <v>5</v>
      </c>
      <c r="AD6" s="5">
        <v>5</v>
      </c>
      <c r="AE6" s="128">
        <f t="shared" si="0"/>
        <v>91</v>
      </c>
      <c r="AG6" s="3">
        <v>3</v>
      </c>
      <c r="AH6" s="5">
        <v>2</v>
      </c>
      <c r="AI6" s="5">
        <v>4</v>
      </c>
      <c r="AJ6" s="5">
        <v>5</v>
      </c>
      <c r="AK6" s="5">
        <v>5</v>
      </c>
      <c r="AL6" s="5">
        <v>5</v>
      </c>
      <c r="AM6" s="5">
        <v>4</v>
      </c>
      <c r="AN6" s="5">
        <v>3</v>
      </c>
      <c r="AO6" s="5">
        <v>3</v>
      </c>
      <c r="AP6" s="5">
        <v>1</v>
      </c>
      <c r="AQ6" s="5">
        <v>1</v>
      </c>
      <c r="AR6" s="5">
        <v>3</v>
      </c>
      <c r="AS6" s="5">
        <v>5</v>
      </c>
      <c r="AT6" s="5">
        <v>2</v>
      </c>
      <c r="AU6" s="5">
        <v>3</v>
      </c>
      <c r="AV6" s="5">
        <v>1</v>
      </c>
      <c r="AW6" s="5">
        <v>3</v>
      </c>
      <c r="AX6" s="5">
        <v>5</v>
      </c>
      <c r="AY6" s="128">
        <f t="shared" si="1"/>
        <v>55</v>
      </c>
      <c r="BA6" s="3">
        <v>3</v>
      </c>
      <c r="BB6" s="5">
        <v>5</v>
      </c>
      <c r="BC6" s="5">
        <v>4</v>
      </c>
      <c r="BD6" s="5">
        <v>4</v>
      </c>
      <c r="BE6" s="5">
        <v>4</v>
      </c>
      <c r="BF6" s="5">
        <v>4</v>
      </c>
      <c r="BG6" s="5">
        <v>4</v>
      </c>
      <c r="BH6" s="5">
        <v>4</v>
      </c>
      <c r="BI6" s="5">
        <v>4</v>
      </c>
      <c r="BJ6" s="5">
        <v>4</v>
      </c>
      <c r="BK6" s="5">
        <v>4</v>
      </c>
      <c r="BL6" s="5">
        <v>5</v>
      </c>
      <c r="BM6" s="5">
        <v>5</v>
      </c>
      <c r="BN6" s="5">
        <v>5</v>
      </c>
      <c r="BO6" s="5">
        <v>4</v>
      </c>
      <c r="BP6" s="5">
        <v>5</v>
      </c>
      <c r="BQ6" s="5">
        <v>5</v>
      </c>
      <c r="BR6" s="5">
        <v>4</v>
      </c>
      <c r="BS6" s="5">
        <v>4</v>
      </c>
      <c r="BT6" s="5">
        <v>4</v>
      </c>
      <c r="BU6" s="5">
        <v>5</v>
      </c>
      <c r="BV6" s="5">
        <v>5</v>
      </c>
      <c r="BW6" s="128">
        <f t="shared" si="2"/>
        <v>92</v>
      </c>
    </row>
    <row r="7" spans="1:75" ht="15.75" customHeight="1" x14ac:dyDescent="0.2">
      <c r="A7" s="3">
        <v>4</v>
      </c>
      <c r="B7" s="5" t="s">
        <v>0</v>
      </c>
      <c r="C7" s="5" t="s">
        <v>1</v>
      </c>
      <c r="D7" s="5" t="s">
        <v>7</v>
      </c>
      <c r="E7" s="5" t="s">
        <v>9</v>
      </c>
      <c r="F7" s="5">
        <v>1</v>
      </c>
      <c r="G7" s="5" t="s">
        <v>4</v>
      </c>
      <c r="I7" s="3">
        <v>4</v>
      </c>
      <c r="J7" s="5">
        <v>5</v>
      </c>
      <c r="K7" s="5">
        <v>5</v>
      </c>
      <c r="L7" s="5">
        <v>5</v>
      </c>
      <c r="M7" s="5">
        <v>5</v>
      </c>
      <c r="N7" s="5">
        <v>4</v>
      </c>
      <c r="O7" s="5">
        <v>5</v>
      </c>
      <c r="P7" s="5">
        <v>5</v>
      </c>
      <c r="Q7" s="5">
        <v>4</v>
      </c>
      <c r="R7" s="5">
        <v>4</v>
      </c>
      <c r="S7" s="5">
        <v>3</v>
      </c>
      <c r="T7" s="5">
        <v>2</v>
      </c>
      <c r="U7" s="5">
        <v>3</v>
      </c>
      <c r="V7" s="5">
        <v>2</v>
      </c>
      <c r="W7" s="5">
        <v>3</v>
      </c>
      <c r="X7" s="5">
        <v>3</v>
      </c>
      <c r="Y7" s="5">
        <v>3</v>
      </c>
      <c r="Z7" s="5">
        <v>2</v>
      </c>
      <c r="AA7" s="5">
        <v>2</v>
      </c>
      <c r="AB7" s="5">
        <v>1</v>
      </c>
      <c r="AC7" s="5">
        <v>1</v>
      </c>
      <c r="AD7" s="5">
        <v>2</v>
      </c>
      <c r="AE7" s="128">
        <f t="shared" si="0"/>
        <v>69</v>
      </c>
      <c r="AG7" s="3">
        <v>4</v>
      </c>
      <c r="AH7" s="5">
        <v>4</v>
      </c>
      <c r="AI7" s="5">
        <v>4</v>
      </c>
      <c r="AJ7" s="5">
        <v>4</v>
      </c>
      <c r="AK7" s="5">
        <v>5</v>
      </c>
      <c r="AL7" s="5">
        <v>5</v>
      </c>
      <c r="AM7" s="5">
        <v>4</v>
      </c>
      <c r="AN7" s="5">
        <v>4</v>
      </c>
      <c r="AO7" s="5">
        <v>3</v>
      </c>
      <c r="AP7" s="5">
        <v>3</v>
      </c>
      <c r="AQ7" s="5">
        <v>3</v>
      </c>
      <c r="AR7" s="5">
        <v>4</v>
      </c>
      <c r="AS7" s="5">
        <v>4</v>
      </c>
      <c r="AT7" s="5">
        <v>3</v>
      </c>
      <c r="AU7" s="5">
        <v>3</v>
      </c>
      <c r="AV7" s="5">
        <v>4</v>
      </c>
      <c r="AW7" s="5">
        <v>3</v>
      </c>
      <c r="AX7" s="5">
        <v>4</v>
      </c>
      <c r="AY7" s="128">
        <f t="shared" si="1"/>
        <v>64</v>
      </c>
      <c r="BA7" s="3">
        <v>4</v>
      </c>
      <c r="BB7" s="5">
        <v>5</v>
      </c>
      <c r="BC7" s="5">
        <v>3</v>
      </c>
      <c r="BD7" s="5">
        <v>3</v>
      </c>
      <c r="BE7" s="5">
        <v>3</v>
      </c>
      <c r="BF7" s="5">
        <v>3</v>
      </c>
      <c r="BG7" s="5">
        <v>3</v>
      </c>
      <c r="BH7" s="5">
        <v>2</v>
      </c>
      <c r="BI7" s="5">
        <v>4</v>
      </c>
      <c r="BJ7" s="5">
        <v>5</v>
      </c>
      <c r="BK7" s="5">
        <v>3</v>
      </c>
      <c r="BL7" s="5">
        <v>3</v>
      </c>
      <c r="BM7" s="5">
        <v>3</v>
      </c>
      <c r="BN7" s="5">
        <v>2</v>
      </c>
      <c r="BO7" s="5">
        <v>5</v>
      </c>
      <c r="BP7" s="5">
        <v>5</v>
      </c>
      <c r="BQ7" s="5">
        <v>5</v>
      </c>
      <c r="BR7" s="5">
        <v>5</v>
      </c>
      <c r="BS7" s="5">
        <v>3</v>
      </c>
      <c r="BT7" s="5">
        <v>4</v>
      </c>
      <c r="BU7" s="5">
        <v>5</v>
      </c>
      <c r="BV7" s="5">
        <v>5</v>
      </c>
      <c r="BW7" s="128">
        <f t="shared" si="2"/>
        <v>79</v>
      </c>
    </row>
    <row r="8" spans="1:75" ht="15.75" customHeight="1" x14ac:dyDescent="0.2">
      <c r="A8" s="2">
        <v>5</v>
      </c>
      <c r="B8" s="5" t="s">
        <v>0</v>
      </c>
      <c r="C8" s="5" t="s">
        <v>6</v>
      </c>
      <c r="D8" s="5" t="s">
        <v>2</v>
      </c>
      <c r="E8" s="5" t="s">
        <v>9</v>
      </c>
      <c r="F8" s="5">
        <v>2</v>
      </c>
      <c r="G8" s="5" t="s">
        <v>4</v>
      </c>
      <c r="I8" s="3">
        <v>5</v>
      </c>
      <c r="J8" s="5">
        <v>4</v>
      </c>
      <c r="K8" s="5">
        <v>4</v>
      </c>
      <c r="L8" s="5">
        <v>3</v>
      </c>
      <c r="M8" s="5">
        <v>4</v>
      </c>
      <c r="N8" s="5">
        <v>4</v>
      </c>
      <c r="O8" s="5">
        <v>4</v>
      </c>
      <c r="P8" s="5">
        <v>4</v>
      </c>
      <c r="Q8" s="5">
        <v>4</v>
      </c>
      <c r="R8" s="5">
        <v>4</v>
      </c>
      <c r="S8" s="5">
        <v>4</v>
      </c>
      <c r="T8" s="5">
        <v>3</v>
      </c>
      <c r="U8" s="5">
        <v>3</v>
      </c>
      <c r="V8" s="5">
        <v>3</v>
      </c>
      <c r="W8" s="5">
        <v>2</v>
      </c>
      <c r="X8" s="5">
        <v>4</v>
      </c>
      <c r="Y8" s="5">
        <v>4</v>
      </c>
      <c r="Z8" s="5">
        <v>4</v>
      </c>
      <c r="AA8" s="5">
        <v>4</v>
      </c>
      <c r="AB8" s="5">
        <v>3</v>
      </c>
      <c r="AC8" s="5">
        <v>3</v>
      </c>
      <c r="AD8" s="5">
        <v>3</v>
      </c>
      <c r="AE8" s="128">
        <f t="shared" si="0"/>
        <v>75</v>
      </c>
      <c r="AG8" s="3">
        <v>5</v>
      </c>
      <c r="AH8" s="5">
        <v>4</v>
      </c>
      <c r="AI8" s="5">
        <v>4</v>
      </c>
      <c r="AJ8" s="5">
        <v>4</v>
      </c>
      <c r="AK8" s="5">
        <v>4</v>
      </c>
      <c r="AL8" s="5">
        <v>4</v>
      </c>
      <c r="AM8" s="5">
        <v>4</v>
      </c>
      <c r="AN8" s="5">
        <v>5</v>
      </c>
      <c r="AO8" s="5">
        <v>5</v>
      </c>
      <c r="AP8" s="5">
        <v>5</v>
      </c>
      <c r="AQ8" s="5">
        <v>5</v>
      </c>
      <c r="AR8" s="5">
        <v>5</v>
      </c>
      <c r="AS8" s="5">
        <v>4</v>
      </c>
      <c r="AT8" s="5">
        <v>3</v>
      </c>
      <c r="AU8" s="5">
        <v>2</v>
      </c>
      <c r="AV8" s="5">
        <v>5</v>
      </c>
      <c r="AW8" s="5">
        <v>4</v>
      </c>
      <c r="AX8" s="5">
        <v>5</v>
      </c>
      <c r="AY8" s="128">
        <f t="shared" si="1"/>
        <v>72</v>
      </c>
      <c r="BA8" s="3">
        <v>5</v>
      </c>
      <c r="BB8" s="5">
        <v>4</v>
      </c>
      <c r="BC8" s="5">
        <v>4</v>
      </c>
      <c r="BD8" s="5">
        <v>4</v>
      </c>
      <c r="BE8" s="5">
        <v>4</v>
      </c>
      <c r="BF8" s="5">
        <v>4</v>
      </c>
      <c r="BG8" s="5">
        <v>4</v>
      </c>
      <c r="BH8" s="5">
        <v>4</v>
      </c>
      <c r="BI8" s="5">
        <v>4</v>
      </c>
      <c r="BJ8" s="5">
        <v>4</v>
      </c>
      <c r="BK8" s="5">
        <v>4</v>
      </c>
      <c r="BL8" s="5">
        <v>4</v>
      </c>
      <c r="BM8" s="5">
        <v>4</v>
      </c>
      <c r="BN8" s="5">
        <v>3</v>
      </c>
      <c r="BO8" s="5">
        <v>4</v>
      </c>
      <c r="BP8" s="5">
        <v>5</v>
      </c>
      <c r="BQ8" s="5">
        <v>5</v>
      </c>
      <c r="BR8" s="5">
        <v>4</v>
      </c>
      <c r="BS8" s="5">
        <v>4</v>
      </c>
      <c r="BT8" s="5">
        <v>4</v>
      </c>
      <c r="BU8" s="5">
        <v>4</v>
      </c>
      <c r="BV8" s="5">
        <v>4</v>
      </c>
      <c r="BW8" s="128">
        <f t="shared" si="2"/>
        <v>85</v>
      </c>
    </row>
    <row r="9" spans="1:75" ht="15.75" customHeight="1" x14ac:dyDescent="0.2">
      <c r="A9" s="2">
        <v>6</v>
      </c>
      <c r="B9" s="5" t="s">
        <v>0</v>
      </c>
      <c r="C9" s="5" t="s">
        <v>1</v>
      </c>
      <c r="D9" s="5" t="s">
        <v>10</v>
      </c>
      <c r="E9" s="5" t="s">
        <v>9</v>
      </c>
      <c r="F9" s="5">
        <v>1</v>
      </c>
      <c r="G9" s="5" t="s">
        <v>11</v>
      </c>
      <c r="I9" s="3">
        <v>6</v>
      </c>
      <c r="J9" s="5">
        <v>3</v>
      </c>
      <c r="K9" s="5">
        <v>4</v>
      </c>
      <c r="L9" s="5">
        <v>4</v>
      </c>
      <c r="M9" s="5">
        <v>4</v>
      </c>
      <c r="N9" s="5">
        <v>4</v>
      </c>
      <c r="O9" s="5">
        <v>3</v>
      </c>
      <c r="P9" s="5">
        <v>3</v>
      </c>
      <c r="Q9" s="5">
        <v>3</v>
      </c>
      <c r="R9" s="5">
        <v>4</v>
      </c>
      <c r="S9" s="5">
        <v>3</v>
      </c>
      <c r="T9" s="5">
        <v>3</v>
      </c>
      <c r="U9" s="5">
        <v>3</v>
      </c>
      <c r="V9" s="5">
        <v>5</v>
      </c>
      <c r="W9" s="5">
        <v>3</v>
      </c>
      <c r="X9" s="5">
        <v>3</v>
      </c>
      <c r="Y9" s="5">
        <v>3</v>
      </c>
      <c r="Z9" s="5">
        <v>3</v>
      </c>
      <c r="AA9" s="5">
        <v>3</v>
      </c>
      <c r="AB9" s="5">
        <v>3</v>
      </c>
      <c r="AC9" s="5">
        <v>3</v>
      </c>
      <c r="AD9" s="5">
        <v>3</v>
      </c>
      <c r="AE9" s="128">
        <f t="shared" si="0"/>
        <v>70</v>
      </c>
      <c r="AG9" s="3">
        <v>6</v>
      </c>
      <c r="AH9" s="5">
        <v>4</v>
      </c>
      <c r="AI9" s="5">
        <v>3</v>
      </c>
      <c r="AJ9" s="5">
        <v>4</v>
      </c>
      <c r="AK9" s="5">
        <v>2</v>
      </c>
      <c r="AL9" s="5">
        <v>3</v>
      </c>
      <c r="AM9" s="5">
        <v>3</v>
      </c>
      <c r="AN9" s="5">
        <v>3</v>
      </c>
      <c r="AO9" s="5">
        <v>4</v>
      </c>
      <c r="AP9" s="5">
        <v>2</v>
      </c>
      <c r="AQ9" s="5">
        <v>3</v>
      </c>
      <c r="AR9" s="5">
        <v>4</v>
      </c>
      <c r="AS9" s="5">
        <v>3</v>
      </c>
      <c r="AT9" s="5">
        <v>3</v>
      </c>
      <c r="AU9" s="5">
        <v>3</v>
      </c>
      <c r="AV9" s="5">
        <v>3</v>
      </c>
      <c r="AW9" s="5">
        <v>4</v>
      </c>
      <c r="AX9" s="5">
        <v>3</v>
      </c>
      <c r="AY9" s="128">
        <f t="shared" si="1"/>
        <v>54</v>
      </c>
      <c r="BA9" s="3">
        <v>6</v>
      </c>
      <c r="BB9" s="5">
        <v>4</v>
      </c>
      <c r="BC9" s="5">
        <v>2</v>
      </c>
      <c r="BD9" s="5">
        <v>3</v>
      </c>
      <c r="BE9" s="5">
        <v>2</v>
      </c>
      <c r="BF9" s="5">
        <v>4</v>
      </c>
      <c r="BG9" s="5">
        <v>4</v>
      </c>
      <c r="BH9" s="5">
        <v>3</v>
      </c>
      <c r="BI9" s="5">
        <v>3</v>
      </c>
      <c r="BJ9" s="5">
        <v>3</v>
      </c>
      <c r="BK9" s="5">
        <v>3</v>
      </c>
      <c r="BL9" s="5">
        <v>3</v>
      </c>
      <c r="BM9" s="5">
        <v>3</v>
      </c>
      <c r="BN9" s="5">
        <v>2</v>
      </c>
      <c r="BO9" s="5">
        <v>2</v>
      </c>
      <c r="BP9" s="5">
        <v>4</v>
      </c>
      <c r="BQ9" s="5">
        <v>4</v>
      </c>
      <c r="BR9" s="5">
        <v>4</v>
      </c>
      <c r="BS9" s="5">
        <v>4</v>
      </c>
      <c r="BT9" s="5">
        <v>4</v>
      </c>
      <c r="BU9" s="5">
        <v>3</v>
      </c>
      <c r="BV9" s="5">
        <v>4</v>
      </c>
      <c r="BW9" s="128">
        <f t="shared" si="2"/>
        <v>68</v>
      </c>
    </row>
    <row r="10" spans="1:75" ht="15.75" customHeight="1" x14ac:dyDescent="0.2">
      <c r="A10" s="2">
        <v>7</v>
      </c>
      <c r="B10" s="5" t="s">
        <v>0</v>
      </c>
      <c r="C10" s="5" t="s">
        <v>6</v>
      </c>
      <c r="D10" s="5" t="s">
        <v>12</v>
      </c>
      <c r="E10" s="5" t="s">
        <v>9</v>
      </c>
      <c r="F10" s="5">
        <v>1</v>
      </c>
      <c r="G10" s="5" t="s">
        <v>4</v>
      </c>
      <c r="I10" s="3">
        <v>7</v>
      </c>
      <c r="J10" s="5">
        <v>4</v>
      </c>
      <c r="K10" s="5">
        <v>5</v>
      </c>
      <c r="L10" s="5">
        <v>4</v>
      </c>
      <c r="M10" s="5">
        <v>5</v>
      </c>
      <c r="N10" s="5">
        <v>5</v>
      </c>
      <c r="O10" s="5">
        <v>4</v>
      </c>
      <c r="P10" s="5">
        <v>4</v>
      </c>
      <c r="Q10" s="5">
        <v>5</v>
      </c>
      <c r="R10" s="5">
        <v>5</v>
      </c>
      <c r="S10" s="5">
        <v>4</v>
      </c>
      <c r="T10" s="5">
        <v>3</v>
      </c>
      <c r="U10" s="5">
        <v>4</v>
      </c>
      <c r="V10" s="5">
        <v>5</v>
      </c>
      <c r="W10" s="5">
        <v>5</v>
      </c>
      <c r="X10" s="5">
        <v>4</v>
      </c>
      <c r="Y10" s="5">
        <v>4</v>
      </c>
      <c r="Z10" s="5">
        <v>3</v>
      </c>
      <c r="AA10" s="5">
        <v>3</v>
      </c>
      <c r="AB10" s="5">
        <v>5</v>
      </c>
      <c r="AC10" s="5">
        <v>4</v>
      </c>
      <c r="AD10" s="5">
        <v>5</v>
      </c>
      <c r="AE10" s="128">
        <f t="shared" si="0"/>
        <v>90</v>
      </c>
      <c r="AG10" s="3">
        <v>7</v>
      </c>
      <c r="AH10" s="5">
        <v>5</v>
      </c>
      <c r="AI10" s="5">
        <v>4</v>
      </c>
      <c r="AJ10" s="5">
        <v>4</v>
      </c>
      <c r="AK10" s="5">
        <v>5</v>
      </c>
      <c r="AL10" s="5">
        <v>5</v>
      </c>
      <c r="AM10" s="5">
        <v>5</v>
      </c>
      <c r="AN10" s="5">
        <v>5</v>
      </c>
      <c r="AO10" s="5">
        <v>4</v>
      </c>
      <c r="AP10" s="5">
        <v>4</v>
      </c>
      <c r="AQ10" s="5">
        <v>4</v>
      </c>
      <c r="AR10" s="5">
        <v>5</v>
      </c>
      <c r="AS10" s="5">
        <v>5</v>
      </c>
      <c r="AT10" s="5">
        <v>4</v>
      </c>
      <c r="AU10" s="5">
        <v>4</v>
      </c>
      <c r="AV10" s="5">
        <v>3</v>
      </c>
      <c r="AW10" s="5">
        <v>3</v>
      </c>
      <c r="AX10" s="5">
        <v>4</v>
      </c>
      <c r="AY10" s="128">
        <f t="shared" si="1"/>
        <v>73</v>
      </c>
      <c r="BA10" s="3">
        <v>7</v>
      </c>
      <c r="BB10" s="5">
        <v>5</v>
      </c>
      <c r="BC10" s="5">
        <v>5</v>
      </c>
      <c r="BD10" s="5">
        <v>5</v>
      </c>
      <c r="BE10" s="5">
        <v>4</v>
      </c>
      <c r="BF10" s="5">
        <v>4</v>
      </c>
      <c r="BG10" s="5">
        <v>5</v>
      </c>
      <c r="BH10" s="5">
        <v>4</v>
      </c>
      <c r="BI10" s="5">
        <v>4</v>
      </c>
      <c r="BJ10" s="5">
        <v>5</v>
      </c>
      <c r="BK10" s="5">
        <v>4</v>
      </c>
      <c r="BL10" s="5">
        <v>5</v>
      </c>
      <c r="BM10" s="5">
        <v>4</v>
      </c>
      <c r="BN10" s="5">
        <v>4</v>
      </c>
      <c r="BO10" s="5">
        <v>4</v>
      </c>
      <c r="BP10" s="5">
        <v>4</v>
      </c>
      <c r="BQ10" s="5">
        <v>4</v>
      </c>
      <c r="BR10" s="5">
        <v>4</v>
      </c>
      <c r="BS10" s="5">
        <v>4</v>
      </c>
      <c r="BT10" s="5">
        <v>4</v>
      </c>
      <c r="BU10" s="5">
        <v>4</v>
      </c>
      <c r="BV10" s="5">
        <v>4</v>
      </c>
      <c r="BW10" s="128">
        <f t="shared" si="2"/>
        <v>90</v>
      </c>
    </row>
    <row r="11" spans="1:75" ht="15.75" customHeight="1" x14ac:dyDescent="0.2">
      <c r="A11" s="3">
        <v>8</v>
      </c>
      <c r="B11" s="5" t="s">
        <v>0</v>
      </c>
      <c r="C11" s="5" t="s">
        <v>6</v>
      </c>
      <c r="D11" s="5" t="s">
        <v>12</v>
      </c>
      <c r="E11" s="5" t="s">
        <v>8</v>
      </c>
      <c r="F11" s="5">
        <v>1</v>
      </c>
      <c r="G11" s="5" t="s">
        <v>4</v>
      </c>
      <c r="I11" s="3">
        <v>8</v>
      </c>
      <c r="J11" s="5">
        <v>5</v>
      </c>
      <c r="K11" s="5">
        <v>4</v>
      </c>
      <c r="L11" s="5">
        <v>5</v>
      </c>
      <c r="M11" s="5">
        <v>5</v>
      </c>
      <c r="N11" s="5">
        <v>4</v>
      </c>
      <c r="O11" s="5">
        <v>5</v>
      </c>
      <c r="P11" s="5">
        <v>5</v>
      </c>
      <c r="Q11" s="5">
        <v>5</v>
      </c>
      <c r="R11" s="5">
        <v>4</v>
      </c>
      <c r="S11" s="5">
        <v>4</v>
      </c>
      <c r="T11" s="5">
        <v>5</v>
      </c>
      <c r="U11" s="5">
        <v>4</v>
      </c>
      <c r="V11" s="5">
        <v>5</v>
      </c>
      <c r="W11" s="5">
        <v>4</v>
      </c>
      <c r="X11" s="5">
        <v>5</v>
      </c>
      <c r="Y11" s="5">
        <v>4</v>
      </c>
      <c r="Z11" s="5">
        <v>2</v>
      </c>
      <c r="AA11" s="5">
        <v>5</v>
      </c>
      <c r="AB11" s="5">
        <v>2</v>
      </c>
      <c r="AC11" s="5">
        <v>5</v>
      </c>
      <c r="AD11" s="5">
        <v>5</v>
      </c>
      <c r="AE11" s="128">
        <f t="shared" si="0"/>
        <v>92</v>
      </c>
      <c r="AG11" s="3">
        <v>8</v>
      </c>
      <c r="AH11" s="5">
        <v>5</v>
      </c>
      <c r="AI11" s="5">
        <v>5</v>
      </c>
      <c r="AJ11" s="5">
        <v>5</v>
      </c>
      <c r="AK11" s="5">
        <v>5</v>
      </c>
      <c r="AL11" s="5">
        <v>4</v>
      </c>
      <c r="AM11" s="5">
        <v>5</v>
      </c>
      <c r="AN11" s="5">
        <v>4</v>
      </c>
      <c r="AO11" s="5">
        <v>5</v>
      </c>
      <c r="AP11" s="5">
        <v>5</v>
      </c>
      <c r="AQ11" s="5">
        <v>5</v>
      </c>
      <c r="AR11" s="5">
        <v>4</v>
      </c>
      <c r="AS11" s="5">
        <v>1</v>
      </c>
      <c r="AT11" s="5">
        <v>3</v>
      </c>
      <c r="AU11" s="5">
        <v>4</v>
      </c>
      <c r="AV11" s="5">
        <v>5</v>
      </c>
      <c r="AW11" s="5">
        <v>4</v>
      </c>
      <c r="AX11" s="5">
        <v>4</v>
      </c>
      <c r="AY11" s="128">
        <f t="shared" si="1"/>
        <v>73</v>
      </c>
      <c r="BA11" s="3">
        <v>8</v>
      </c>
      <c r="BB11" s="5">
        <v>5</v>
      </c>
      <c r="BC11" s="5">
        <v>5</v>
      </c>
      <c r="BD11" s="5">
        <v>5</v>
      </c>
      <c r="BE11" s="5">
        <v>4</v>
      </c>
      <c r="BF11" s="5">
        <v>4</v>
      </c>
      <c r="BG11" s="5">
        <v>5</v>
      </c>
      <c r="BH11" s="5">
        <v>4</v>
      </c>
      <c r="BI11" s="5">
        <v>5</v>
      </c>
      <c r="BJ11" s="5">
        <v>4</v>
      </c>
      <c r="BK11" s="5">
        <v>4</v>
      </c>
      <c r="BL11" s="5">
        <v>5</v>
      </c>
      <c r="BM11" s="5">
        <v>5</v>
      </c>
      <c r="BN11" s="5">
        <v>4</v>
      </c>
      <c r="BO11" s="5">
        <v>4</v>
      </c>
      <c r="BP11" s="5">
        <v>4</v>
      </c>
      <c r="BQ11" s="5">
        <v>4</v>
      </c>
      <c r="BR11" s="5">
        <v>4</v>
      </c>
      <c r="BS11" s="5">
        <v>4</v>
      </c>
      <c r="BT11" s="5">
        <v>4</v>
      </c>
      <c r="BU11" s="5">
        <v>4</v>
      </c>
      <c r="BV11" s="5">
        <v>4</v>
      </c>
      <c r="BW11" s="128">
        <f t="shared" si="2"/>
        <v>91</v>
      </c>
    </row>
    <row r="12" spans="1:75" ht="15.75" customHeight="1" x14ac:dyDescent="0.2">
      <c r="A12" s="2">
        <v>9</v>
      </c>
      <c r="B12" s="5" t="s">
        <v>0</v>
      </c>
      <c r="C12" s="5" t="s">
        <v>1</v>
      </c>
      <c r="D12" s="5" t="s">
        <v>10</v>
      </c>
      <c r="E12" s="5" t="s">
        <v>9</v>
      </c>
      <c r="F12" s="5">
        <v>2</v>
      </c>
      <c r="G12" s="5" t="s">
        <v>4</v>
      </c>
      <c r="I12" s="3">
        <v>9</v>
      </c>
      <c r="J12" s="5">
        <v>4</v>
      </c>
      <c r="K12" s="5">
        <v>4</v>
      </c>
      <c r="L12" s="5">
        <v>5</v>
      </c>
      <c r="M12" s="5">
        <v>5</v>
      </c>
      <c r="N12" s="5">
        <v>4</v>
      </c>
      <c r="O12" s="5">
        <v>5</v>
      </c>
      <c r="P12" s="5">
        <v>3</v>
      </c>
      <c r="Q12" s="5">
        <v>4</v>
      </c>
      <c r="R12" s="5">
        <v>4</v>
      </c>
      <c r="S12" s="5">
        <v>3</v>
      </c>
      <c r="T12" s="5">
        <v>4</v>
      </c>
      <c r="U12" s="5">
        <v>5</v>
      </c>
      <c r="V12" s="5">
        <v>4</v>
      </c>
      <c r="W12" s="5">
        <v>4</v>
      </c>
      <c r="X12" s="5">
        <v>3</v>
      </c>
      <c r="Y12" s="5">
        <v>3</v>
      </c>
      <c r="Z12" s="5">
        <v>3</v>
      </c>
      <c r="AA12" s="5">
        <v>3</v>
      </c>
      <c r="AB12" s="5">
        <v>3</v>
      </c>
      <c r="AC12" s="5">
        <v>3</v>
      </c>
      <c r="AD12" s="5">
        <v>3</v>
      </c>
      <c r="AE12" s="128">
        <f t="shared" si="0"/>
        <v>79</v>
      </c>
      <c r="AG12" s="3">
        <v>9</v>
      </c>
      <c r="AH12" s="5">
        <v>4</v>
      </c>
      <c r="AI12" s="5">
        <v>4</v>
      </c>
      <c r="AJ12" s="5">
        <v>4</v>
      </c>
      <c r="AK12" s="5">
        <v>2</v>
      </c>
      <c r="AL12" s="5">
        <v>4</v>
      </c>
      <c r="AM12" s="5">
        <v>4</v>
      </c>
      <c r="AN12" s="5">
        <v>4</v>
      </c>
      <c r="AO12" s="5">
        <v>3</v>
      </c>
      <c r="AP12" s="5">
        <v>2</v>
      </c>
      <c r="AQ12" s="5">
        <v>3</v>
      </c>
      <c r="AR12" s="5">
        <v>4</v>
      </c>
      <c r="AS12" s="5">
        <v>4</v>
      </c>
      <c r="AT12" s="5">
        <v>3</v>
      </c>
      <c r="AU12" s="5">
        <v>3</v>
      </c>
      <c r="AV12" s="5">
        <v>4</v>
      </c>
      <c r="AW12" s="5">
        <v>3</v>
      </c>
      <c r="AX12" s="5">
        <v>3</v>
      </c>
      <c r="AY12" s="128">
        <f t="shared" si="1"/>
        <v>58</v>
      </c>
      <c r="BA12" s="3">
        <v>9</v>
      </c>
      <c r="BB12" s="5">
        <v>3</v>
      </c>
      <c r="BC12" s="5">
        <v>4</v>
      </c>
      <c r="BD12" s="5">
        <v>3</v>
      </c>
      <c r="BE12" s="5">
        <v>4</v>
      </c>
      <c r="BF12" s="5">
        <v>3</v>
      </c>
      <c r="BG12" s="5">
        <v>4</v>
      </c>
      <c r="BH12" s="5">
        <v>3</v>
      </c>
      <c r="BI12" s="5">
        <v>3</v>
      </c>
      <c r="BJ12" s="5">
        <v>3</v>
      </c>
      <c r="BK12" s="5">
        <v>5</v>
      </c>
      <c r="BL12" s="5">
        <v>5</v>
      </c>
      <c r="BM12" s="5">
        <v>4</v>
      </c>
      <c r="BN12" s="5">
        <v>5</v>
      </c>
      <c r="BO12" s="5">
        <v>5</v>
      </c>
      <c r="BP12" s="5">
        <v>4</v>
      </c>
      <c r="BQ12" s="5">
        <v>3</v>
      </c>
      <c r="BR12" s="5">
        <v>3</v>
      </c>
      <c r="BS12" s="5">
        <v>5</v>
      </c>
      <c r="BT12" s="5">
        <v>5</v>
      </c>
      <c r="BU12" s="5">
        <v>3</v>
      </c>
      <c r="BV12" s="5">
        <v>3</v>
      </c>
      <c r="BW12" s="128">
        <f t="shared" si="2"/>
        <v>80</v>
      </c>
    </row>
    <row r="13" spans="1:75" ht="15.75" customHeight="1" x14ac:dyDescent="0.2">
      <c r="A13" s="2">
        <v>10</v>
      </c>
      <c r="B13" s="5" t="s">
        <v>0</v>
      </c>
      <c r="C13" s="5" t="s">
        <v>6</v>
      </c>
      <c r="D13" s="5" t="s">
        <v>12</v>
      </c>
      <c r="E13" s="5" t="s">
        <v>9</v>
      </c>
      <c r="F13" s="5">
        <v>1</v>
      </c>
      <c r="G13" s="5" t="s">
        <v>11</v>
      </c>
      <c r="I13" s="3">
        <v>10</v>
      </c>
      <c r="J13" s="5">
        <v>5</v>
      </c>
      <c r="K13" s="5">
        <v>5</v>
      </c>
      <c r="L13" s="5">
        <v>2</v>
      </c>
      <c r="M13" s="5">
        <v>2</v>
      </c>
      <c r="N13" s="5">
        <v>3</v>
      </c>
      <c r="O13" s="5">
        <v>3</v>
      </c>
      <c r="P13" s="5">
        <v>4</v>
      </c>
      <c r="Q13" s="5">
        <v>4</v>
      </c>
      <c r="R13" s="5">
        <v>4</v>
      </c>
      <c r="S13" s="5">
        <v>4</v>
      </c>
      <c r="T13" s="5">
        <v>4</v>
      </c>
      <c r="U13" s="5">
        <v>4</v>
      </c>
      <c r="V13" s="5">
        <v>1</v>
      </c>
      <c r="W13" s="5">
        <v>3</v>
      </c>
      <c r="X13" s="5">
        <v>3</v>
      </c>
      <c r="Y13" s="5">
        <v>3</v>
      </c>
      <c r="Z13" s="5">
        <v>3</v>
      </c>
      <c r="AA13" s="5">
        <v>3</v>
      </c>
      <c r="AB13" s="5">
        <v>3</v>
      </c>
      <c r="AC13" s="5">
        <v>3</v>
      </c>
      <c r="AD13" s="5">
        <v>3</v>
      </c>
      <c r="AE13" s="128">
        <f t="shared" si="0"/>
        <v>69</v>
      </c>
      <c r="AG13" s="3">
        <v>10</v>
      </c>
      <c r="AH13" s="5">
        <v>3</v>
      </c>
      <c r="AI13" s="5">
        <v>3</v>
      </c>
      <c r="AJ13" s="5">
        <v>4</v>
      </c>
      <c r="AK13" s="5">
        <v>3</v>
      </c>
      <c r="AL13" s="5">
        <v>4</v>
      </c>
      <c r="AM13" s="5">
        <v>4</v>
      </c>
      <c r="AN13" s="5">
        <v>4</v>
      </c>
      <c r="AO13" s="5">
        <v>4</v>
      </c>
      <c r="AP13" s="5">
        <v>4</v>
      </c>
      <c r="AQ13" s="5">
        <v>4</v>
      </c>
      <c r="AR13" s="5">
        <v>4</v>
      </c>
      <c r="AS13" s="5">
        <v>4</v>
      </c>
      <c r="AT13" s="5">
        <v>4</v>
      </c>
      <c r="AU13" s="5">
        <v>4</v>
      </c>
      <c r="AV13" s="5">
        <v>4</v>
      </c>
      <c r="AW13" s="5">
        <v>4</v>
      </c>
      <c r="AX13" s="5">
        <v>4</v>
      </c>
      <c r="AY13" s="128">
        <f t="shared" si="1"/>
        <v>65</v>
      </c>
      <c r="BA13" s="3">
        <v>10</v>
      </c>
      <c r="BB13" s="5">
        <v>4</v>
      </c>
      <c r="BC13" s="5">
        <v>3</v>
      </c>
      <c r="BD13" s="5">
        <v>3</v>
      </c>
      <c r="BE13" s="5">
        <v>3</v>
      </c>
      <c r="BF13" s="5">
        <v>3</v>
      </c>
      <c r="BG13" s="5">
        <v>5</v>
      </c>
      <c r="BH13" s="5">
        <v>4</v>
      </c>
      <c r="BI13" s="5">
        <v>5</v>
      </c>
      <c r="BJ13" s="5">
        <v>4</v>
      </c>
      <c r="BK13" s="5">
        <v>5</v>
      </c>
      <c r="BL13" s="5">
        <v>3</v>
      </c>
      <c r="BM13" s="5">
        <v>3</v>
      </c>
      <c r="BN13" s="5">
        <v>3</v>
      </c>
      <c r="BO13" s="5">
        <v>3</v>
      </c>
      <c r="BP13" s="5">
        <v>3</v>
      </c>
      <c r="BQ13" s="5">
        <v>4</v>
      </c>
      <c r="BR13" s="5">
        <v>5</v>
      </c>
      <c r="BS13" s="5">
        <v>4</v>
      </c>
      <c r="BT13" s="5">
        <v>4</v>
      </c>
      <c r="BU13" s="5">
        <v>3</v>
      </c>
      <c r="BV13" s="5">
        <v>3</v>
      </c>
      <c r="BW13" s="128">
        <f t="shared" si="2"/>
        <v>77</v>
      </c>
    </row>
    <row r="14" spans="1:75" ht="15.75" customHeight="1" x14ac:dyDescent="0.2">
      <c r="A14" s="2">
        <v>11</v>
      </c>
      <c r="B14" s="5" t="s">
        <v>0</v>
      </c>
      <c r="C14" s="5" t="s">
        <v>6</v>
      </c>
      <c r="D14" s="5" t="s">
        <v>12</v>
      </c>
      <c r="E14" s="5" t="s">
        <v>9</v>
      </c>
      <c r="F14" s="5">
        <v>1</v>
      </c>
      <c r="G14" s="5" t="s">
        <v>4</v>
      </c>
      <c r="I14" s="3">
        <v>11</v>
      </c>
      <c r="J14" s="5">
        <v>4</v>
      </c>
      <c r="K14" s="5">
        <v>4</v>
      </c>
      <c r="L14" s="5">
        <v>5</v>
      </c>
      <c r="M14" s="5">
        <v>4</v>
      </c>
      <c r="N14" s="5">
        <v>4</v>
      </c>
      <c r="O14" s="5">
        <v>4</v>
      </c>
      <c r="P14" s="5">
        <v>5</v>
      </c>
      <c r="Q14" s="5">
        <v>4</v>
      </c>
      <c r="R14" s="5">
        <v>5</v>
      </c>
      <c r="S14" s="5">
        <v>3</v>
      </c>
      <c r="T14" s="5">
        <v>3</v>
      </c>
      <c r="U14" s="5">
        <v>4</v>
      </c>
      <c r="V14" s="5">
        <v>5</v>
      </c>
      <c r="W14" s="5">
        <v>5</v>
      </c>
      <c r="X14" s="5">
        <v>4</v>
      </c>
      <c r="Y14" s="5">
        <v>2</v>
      </c>
      <c r="Z14" s="5">
        <v>4</v>
      </c>
      <c r="AA14" s="5">
        <v>4</v>
      </c>
      <c r="AB14" s="5">
        <v>5</v>
      </c>
      <c r="AC14" s="5">
        <v>4</v>
      </c>
      <c r="AD14" s="5">
        <v>5</v>
      </c>
      <c r="AE14" s="128">
        <f t="shared" si="0"/>
        <v>87</v>
      </c>
      <c r="AG14" s="3">
        <v>11</v>
      </c>
      <c r="AH14" s="5">
        <v>4</v>
      </c>
      <c r="AI14" s="5">
        <v>5</v>
      </c>
      <c r="AJ14" s="5">
        <v>4</v>
      </c>
      <c r="AK14" s="5">
        <v>4</v>
      </c>
      <c r="AL14" s="5">
        <v>5</v>
      </c>
      <c r="AM14" s="5">
        <v>5</v>
      </c>
      <c r="AN14" s="5">
        <v>4</v>
      </c>
      <c r="AO14" s="5">
        <v>4</v>
      </c>
      <c r="AP14" s="5">
        <v>5</v>
      </c>
      <c r="AQ14" s="5">
        <v>4</v>
      </c>
      <c r="AR14" s="5">
        <v>3</v>
      </c>
      <c r="AS14" s="5">
        <v>4</v>
      </c>
      <c r="AT14" s="5">
        <v>4</v>
      </c>
      <c r="AU14" s="5">
        <v>4</v>
      </c>
      <c r="AV14" s="5">
        <v>4</v>
      </c>
      <c r="AW14" s="5">
        <v>4</v>
      </c>
      <c r="AX14" s="5">
        <v>4</v>
      </c>
      <c r="AY14" s="128">
        <f t="shared" si="1"/>
        <v>71</v>
      </c>
      <c r="BA14" s="3">
        <v>11</v>
      </c>
      <c r="BB14" s="5">
        <v>3</v>
      </c>
      <c r="BC14" s="5">
        <v>5</v>
      </c>
      <c r="BD14" s="5">
        <v>5</v>
      </c>
      <c r="BE14" s="5">
        <v>5</v>
      </c>
      <c r="BF14" s="5">
        <v>3</v>
      </c>
      <c r="BG14" s="5">
        <v>5</v>
      </c>
      <c r="BH14" s="5">
        <v>4</v>
      </c>
      <c r="BI14" s="5">
        <v>3</v>
      </c>
      <c r="BJ14" s="5">
        <v>5</v>
      </c>
      <c r="BK14" s="5">
        <v>4</v>
      </c>
      <c r="BL14" s="5">
        <v>4</v>
      </c>
      <c r="BM14" s="5">
        <v>3</v>
      </c>
      <c r="BN14" s="5">
        <v>3</v>
      </c>
      <c r="BO14" s="5">
        <v>4</v>
      </c>
      <c r="BP14" s="5">
        <v>3</v>
      </c>
      <c r="BQ14" s="5">
        <v>3</v>
      </c>
      <c r="BR14" s="5">
        <v>3</v>
      </c>
      <c r="BS14" s="5">
        <v>4</v>
      </c>
      <c r="BT14" s="5">
        <v>3</v>
      </c>
      <c r="BU14" s="5">
        <v>4</v>
      </c>
      <c r="BV14" s="5">
        <v>4</v>
      </c>
      <c r="BW14" s="128">
        <f t="shared" si="2"/>
        <v>80</v>
      </c>
    </row>
    <row r="15" spans="1:75" ht="15.75" customHeight="1" x14ac:dyDescent="0.2">
      <c r="A15" s="3">
        <v>12</v>
      </c>
      <c r="B15" s="5" t="s">
        <v>0</v>
      </c>
      <c r="C15" s="5" t="s">
        <v>6</v>
      </c>
      <c r="D15" s="5" t="s">
        <v>12</v>
      </c>
      <c r="E15" s="5" t="s">
        <v>9</v>
      </c>
      <c r="F15" s="5">
        <v>1</v>
      </c>
      <c r="G15" s="5" t="s">
        <v>4</v>
      </c>
      <c r="I15" s="3">
        <v>12</v>
      </c>
      <c r="J15" s="5">
        <v>4</v>
      </c>
      <c r="K15" s="5">
        <v>4</v>
      </c>
      <c r="L15" s="5">
        <v>5</v>
      </c>
      <c r="M15" s="5">
        <v>5</v>
      </c>
      <c r="N15" s="5">
        <v>5</v>
      </c>
      <c r="O15" s="5">
        <v>4</v>
      </c>
      <c r="P15" s="5">
        <v>4</v>
      </c>
      <c r="Q15" s="5">
        <v>4</v>
      </c>
      <c r="R15" s="5">
        <v>4</v>
      </c>
      <c r="S15" s="5">
        <v>3</v>
      </c>
      <c r="T15" s="5">
        <v>3</v>
      </c>
      <c r="U15" s="5">
        <v>4</v>
      </c>
      <c r="V15" s="5">
        <v>4</v>
      </c>
      <c r="W15" s="5">
        <v>5</v>
      </c>
      <c r="X15" s="5">
        <v>4</v>
      </c>
      <c r="Y15" s="5">
        <v>4</v>
      </c>
      <c r="Z15" s="5">
        <v>5</v>
      </c>
      <c r="AA15" s="5">
        <v>4</v>
      </c>
      <c r="AB15" s="5">
        <v>4</v>
      </c>
      <c r="AC15" s="5">
        <v>5</v>
      </c>
      <c r="AD15" s="5">
        <v>4</v>
      </c>
      <c r="AE15" s="128">
        <f t="shared" si="0"/>
        <v>88</v>
      </c>
      <c r="AG15" s="3">
        <v>12</v>
      </c>
      <c r="AH15" s="5">
        <v>4</v>
      </c>
      <c r="AI15" s="5">
        <v>4</v>
      </c>
      <c r="AJ15" s="5">
        <v>4</v>
      </c>
      <c r="AK15" s="5">
        <v>4</v>
      </c>
      <c r="AL15" s="5">
        <v>4</v>
      </c>
      <c r="AM15" s="5">
        <v>3</v>
      </c>
      <c r="AN15" s="5">
        <v>5</v>
      </c>
      <c r="AO15" s="5">
        <v>5</v>
      </c>
      <c r="AP15" s="5">
        <v>5</v>
      </c>
      <c r="AQ15" s="5">
        <v>4</v>
      </c>
      <c r="AR15" s="5">
        <v>5</v>
      </c>
      <c r="AS15" s="5">
        <v>5</v>
      </c>
      <c r="AT15" s="5">
        <v>4</v>
      </c>
      <c r="AU15" s="5">
        <v>4</v>
      </c>
      <c r="AV15" s="5">
        <v>5</v>
      </c>
      <c r="AW15" s="5">
        <v>4</v>
      </c>
      <c r="AX15" s="5">
        <v>5</v>
      </c>
      <c r="AY15" s="128">
        <f t="shared" si="1"/>
        <v>74</v>
      </c>
      <c r="BA15" s="3">
        <v>12</v>
      </c>
      <c r="BB15" s="5">
        <v>4</v>
      </c>
      <c r="BC15" s="5">
        <v>4</v>
      </c>
      <c r="BD15" s="5">
        <v>5</v>
      </c>
      <c r="BE15" s="5">
        <v>5</v>
      </c>
      <c r="BF15" s="5">
        <v>5</v>
      </c>
      <c r="BG15" s="5">
        <v>4</v>
      </c>
      <c r="BH15" s="5">
        <v>4</v>
      </c>
      <c r="BI15" s="5">
        <v>3</v>
      </c>
      <c r="BJ15" s="5">
        <v>4</v>
      </c>
      <c r="BK15" s="5">
        <v>5</v>
      </c>
      <c r="BL15" s="5">
        <v>5</v>
      </c>
      <c r="BM15" s="5">
        <v>4</v>
      </c>
      <c r="BN15" s="5">
        <v>4</v>
      </c>
      <c r="BO15" s="5">
        <v>5</v>
      </c>
      <c r="BP15" s="5">
        <v>3</v>
      </c>
      <c r="BQ15" s="5">
        <v>4</v>
      </c>
      <c r="BR15" s="5">
        <v>4</v>
      </c>
      <c r="BS15" s="5">
        <v>5</v>
      </c>
      <c r="BT15" s="5">
        <v>5</v>
      </c>
      <c r="BU15" s="5">
        <v>4</v>
      </c>
      <c r="BV15" s="5">
        <v>4</v>
      </c>
      <c r="BW15" s="128">
        <f t="shared" si="2"/>
        <v>90</v>
      </c>
    </row>
    <row r="16" spans="1:75" ht="15.75" customHeight="1" x14ac:dyDescent="0.2">
      <c r="A16" s="2">
        <v>13</v>
      </c>
      <c r="B16" s="5" t="s">
        <v>0</v>
      </c>
      <c r="C16" s="5" t="s">
        <v>6</v>
      </c>
      <c r="D16" s="5" t="s">
        <v>12</v>
      </c>
      <c r="E16" s="5" t="s">
        <v>3</v>
      </c>
      <c r="F16" s="5">
        <v>1</v>
      </c>
      <c r="G16" s="5" t="s">
        <v>11</v>
      </c>
      <c r="I16" s="3">
        <v>13</v>
      </c>
      <c r="J16" s="5">
        <v>5</v>
      </c>
      <c r="K16" s="5">
        <v>5</v>
      </c>
      <c r="L16" s="5">
        <v>5</v>
      </c>
      <c r="M16" s="5">
        <v>4</v>
      </c>
      <c r="N16" s="5">
        <v>5</v>
      </c>
      <c r="O16" s="5">
        <v>4</v>
      </c>
      <c r="P16" s="5">
        <v>5</v>
      </c>
      <c r="Q16" s="5">
        <v>5</v>
      </c>
      <c r="R16" s="5">
        <v>4</v>
      </c>
      <c r="S16" s="5">
        <v>5</v>
      </c>
      <c r="T16" s="5">
        <v>5</v>
      </c>
      <c r="U16" s="5">
        <v>3</v>
      </c>
      <c r="V16" s="5">
        <v>3</v>
      </c>
      <c r="W16" s="5">
        <v>4</v>
      </c>
      <c r="X16" s="5">
        <v>4</v>
      </c>
      <c r="Y16" s="5">
        <v>4</v>
      </c>
      <c r="Z16" s="5">
        <v>4</v>
      </c>
      <c r="AA16" s="5">
        <v>4</v>
      </c>
      <c r="AB16" s="5">
        <v>4</v>
      </c>
      <c r="AC16" s="5">
        <v>4</v>
      </c>
      <c r="AD16" s="5">
        <v>4</v>
      </c>
      <c r="AE16" s="128">
        <f t="shared" si="0"/>
        <v>90</v>
      </c>
      <c r="AG16" s="3">
        <v>13</v>
      </c>
      <c r="AH16" s="5">
        <v>4</v>
      </c>
      <c r="AI16" s="5">
        <v>4</v>
      </c>
      <c r="AJ16" s="5">
        <v>5</v>
      </c>
      <c r="AK16" s="5">
        <v>4</v>
      </c>
      <c r="AL16" s="5">
        <v>5</v>
      </c>
      <c r="AM16" s="5">
        <v>5</v>
      </c>
      <c r="AN16" s="5">
        <v>4</v>
      </c>
      <c r="AO16" s="5">
        <v>4</v>
      </c>
      <c r="AP16" s="5">
        <v>5</v>
      </c>
      <c r="AQ16" s="5">
        <v>4</v>
      </c>
      <c r="AR16" s="5">
        <v>5</v>
      </c>
      <c r="AS16" s="5">
        <v>4</v>
      </c>
      <c r="AT16" s="5">
        <v>4</v>
      </c>
      <c r="AU16" s="5">
        <v>4</v>
      </c>
      <c r="AV16" s="5">
        <v>4</v>
      </c>
      <c r="AW16" s="5">
        <v>5</v>
      </c>
      <c r="AX16" s="5">
        <v>4</v>
      </c>
      <c r="AY16" s="128">
        <f t="shared" si="1"/>
        <v>74</v>
      </c>
      <c r="BA16" s="3">
        <v>13</v>
      </c>
      <c r="BB16" s="5">
        <v>3</v>
      </c>
      <c r="BC16" s="5">
        <v>5</v>
      </c>
      <c r="BD16" s="5">
        <v>4</v>
      </c>
      <c r="BE16" s="5">
        <v>4</v>
      </c>
      <c r="BF16" s="5">
        <v>4</v>
      </c>
      <c r="BG16" s="5">
        <v>4</v>
      </c>
      <c r="BH16" s="5">
        <v>5</v>
      </c>
      <c r="BI16" s="5">
        <v>4</v>
      </c>
      <c r="BJ16" s="5">
        <v>4</v>
      </c>
      <c r="BK16" s="5">
        <v>5</v>
      </c>
      <c r="BL16" s="5">
        <v>5</v>
      </c>
      <c r="BM16" s="5">
        <v>5</v>
      </c>
      <c r="BN16" s="5">
        <v>4</v>
      </c>
      <c r="BO16" s="5">
        <v>5</v>
      </c>
      <c r="BP16" s="5">
        <v>5</v>
      </c>
      <c r="BQ16" s="5">
        <v>4</v>
      </c>
      <c r="BR16" s="5">
        <v>4</v>
      </c>
      <c r="BS16" s="5">
        <v>5</v>
      </c>
      <c r="BT16" s="5">
        <v>5</v>
      </c>
      <c r="BU16" s="5">
        <v>4</v>
      </c>
      <c r="BV16" s="5">
        <v>4</v>
      </c>
      <c r="BW16" s="128">
        <f t="shared" si="2"/>
        <v>92</v>
      </c>
    </row>
    <row r="17" spans="1:75" ht="15.75" customHeight="1" x14ac:dyDescent="0.2">
      <c r="A17" s="2">
        <v>14</v>
      </c>
      <c r="B17" s="5" t="s">
        <v>0</v>
      </c>
      <c r="C17" s="5" t="s">
        <v>6</v>
      </c>
      <c r="D17" s="5" t="s">
        <v>7</v>
      </c>
      <c r="E17" s="5" t="s">
        <v>9</v>
      </c>
      <c r="F17" s="5">
        <v>2</v>
      </c>
      <c r="G17" s="5" t="s">
        <v>4</v>
      </c>
      <c r="I17" s="3">
        <v>14</v>
      </c>
      <c r="J17" s="5">
        <v>4</v>
      </c>
      <c r="K17" s="5">
        <v>5</v>
      </c>
      <c r="L17" s="5">
        <v>3</v>
      </c>
      <c r="M17" s="5">
        <v>3</v>
      </c>
      <c r="N17" s="5">
        <v>4</v>
      </c>
      <c r="O17" s="5">
        <v>3</v>
      </c>
      <c r="P17" s="5">
        <v>5</v>
      </c>
      <c r="Q17" s="5">
        <v>4</v>
      </c>
      <c r="R17" s="5">
        <v>5</v>
      </c>
      <c r="S17" s="5">
        <v>5</v>
      </c>
      <c r="T17" s="5">
        <v>4</v>
      </c>
      <c r="U17" s="5">
        <v>4</v>
      </c>
      <c r="V17" s="5">
        <v>3</v>
      </c>
      <c r="W17" s="5">
        <v>4</v>
      </c>
      <c r="X17" s="5">
        <v>3</v>
      </c>
      <c r="Y17" s="5">
        <v>4</v>
      </c>
      <c r="Z17" s="5">
        <v>4</v>
      </c>
      <c r="AA17" s="5">
        <v>4</v>
      </c>
      <c r="AB17" s="5">
        <v>3</v>
      </c>
      <c r="AC17" s="5">
        <v>3</v>
      </c>
      <c r="AD17" s="5">
        <v>3</v>
      </c>
      <c r="AE17" s="128">
        <f t="shared" si="0"/>
        <v>80</v>
      </c>
      <c r="AG17" s="3">
        <v>14</v>
      </c>
      <c r="AH17" s="5">
        <v>4</v>
      </c>
      <c r="AI17" s="5">
        <v>3</v>
      </c>
      <c r="AJ17" s="5">
        <v>4</v>
      </c>
      <c r="AK17" s="5">
        <v>5</v>
      </c>
      <c r="AL17" s="5">
        <v>4</v>
      </c>
      <c r="AM17" s="5">
        <v>4</v>
      </c>
      <c r="AN17" s="5">
        <v>4</v>
      </c>
      <c r="AO17" s="5">
        <v>4</v>
      </c>
      <c r="AP17" s="5">
        <v>3</v>
      </c>
      <c r="AQ17" s="5">
        <v>5</v>
      </c>
      <c r="AR17" s="5">
        <v>5</v>
      </c>
      <c r="AS17" s="5">
        <v>4</v>
      </c>
      <c r="AT17" s="5">
        <v>3</v>
      </c>
      <c r="AU17" s="5">
        <v>3</v>
      </c>
      <c r="AV17" s="5">
        <v>5</v>
      </c>
      <c r="AW17" s="5">
        <v>5</v>
      </c>
      <c r="AX17" s="5">
        <v>5</v>
      </c>
      <c r="AY17" s="128">
        <f t="shared" si="1"/>
        <v>70</v>
      </c>
      <c r="BA17" s="3">
        <v>14</v>
      </c>
      <c r="BB17" s="5">
        <v>5</v>
      </c>
      <c r="BC17" s="5">
        <v>4</v>
      </c>
      <c r="BD17" s="5">
        <v>4</v>
      </c>
      <c r="BE17" s="5">
        <v>5</v>
      </c>
      <c r="BF17" s="5">
        <v>4</v>
      </c>
      <c r="BG17" s="5">
        <v>5</v>
      </c>
      <c r="BH17" s="5">
        <v>5</v>
      </c>
      <c r="BI17" s="5">
        <v>5</v>
      </c>
      <c r="BJ17" s="5">
        <v>5</v>
      </c>
      <c r="BK17" s="5">
        <v>4</v>
      </c>
      <c r="BL17" s="5">
        <v>4</v>
      </c>
      <c r="BM17" s="5">
        <v>4</v>
      </c>
      <c r="BN17" s="5">
        <v>1</v>
      </c>
      <c r="BO17" s="5">
        <v>4</v>
      </c>
      <c r="BP17" s="5">
        <v>5</v>
      </c>
      <c r="BQ17" s="5">
        <v>4</v>
      </c>
      <c r="BR17" s="5">
        <v>4</v>
      </c>
      <c r="BS17" s="5">
        <v>5</v>
      </c>
      <c r="BT17" s="5">
        <v>5</v>
      </c>
      <c r="BU17" s="5">
        <v>4</v>
      </c>
      <c r="BV17" s="5">
        <v>4</v>
      </c>
      <c r="BW17" s="128">
        <f t="shared" si="2"/>
        <v>90</v>
      </c>
    </row>
    <row r="18" spans="1:75" ht="15.75" customHeight="1" x14ac:dyDescent="0.2">
      <c r="A18" s="2">
        <v>15</v>
      </c>
      <c r="B18" s="5" t="s">
        <v>0</v>
      </c>
      <c r="C18" s="5" t="s">
        <v>6</v>
      </c>
      <c r="D18" s="5" t="s">
        <v>12</v>
      </c>
      <c r="E18" s="5" t="s">
        <v>9</v>
      </c>
      <c r="F18" s="5">
        <v>2</v>
      </c>
      <c r="G18" s="5" t="s">
        <v>4</v>
      </c>
      <c r="I18" s="3">
        <v>15</v>
      </c>
      <c r="J18" s="5">
        <v>5</v>
      </c>
      <c r="K18" s="5">
        <v>4</v>
      </c>
      <c r="L18" s="5">
        <v>5</v>
      </c>
      <c r="M18" s="5">
        <v>4</v>
      </c>
      <c r="N18" s="5">
        <v>4</v>
      </c>
      <c r="O18" s="5">
        <v>5</v>
      </c>
      <c r="P18" s="5">
        <v>4</v>
      </c>
      <c r="Q18" s="5">
        <v>4</v>
      </c>
      <c r="R18" s="5">
        <v>5</v>
      </c>
      <c r="S18" s="5">
        <v>4</v>
      </c>
      <c r="T18" s="5">
        <v>4</v>
      </c>
      <c r="U18" s="5">
        <v>3</v>
      </c>
      <c r="V18" s="5">
        <v>3</v>
      </c>
      <c r="W18" s="5">
        <v>4</v>
      </c>
      <c r="X18" s="5">
        <v>5</v>
      </c>
      <c r="Y18" s="5">
        <v>5</v>
      </c>
      <c r="Z18" s="5">
        <v>4</v>
      </c>
      <c r="AA18" s="5">
        <v>5</v>
      </c>
      <c r="AB18" s="5">
        <v>5</v>
      </c>
      <c r="AC18" s="5">
        <v>4</v>
      </c>
      <c r="AD18" s="5">
        <v>3</v>
      </c>
      <c r="AE18" s="128">
        <f t="shared" si="0"/>
        <v>89</v>
      </c>
      <c r="AG18" s="3">
        <v>15</v>
      </c>
      <c r="AH18" s="5">
        <v>4</v>
      </c>
      <c r="AI18" s="5">
        <v>3</v>
      </c>
      <c r="AJ18" s="5">
        <v>4</v>
      </c>
      <c r="AK18" s="5">
        <v>4</v>
      </c>
      <c r="AL18" s="5">
        <v>5</v>
      </c>
      <c r="AM18" s="5">
        <v>4</v>
      </c>
      <c r="AN18" s="5">
        <v>5</v>
      </c>
      <c r="AO18" s="5">
        <v>5</v>
      </c>
      <c r="AP18" s="5">
        <v>4</v>
      </c>
      <c r="AQ18" s="5">
        <v>4</v>
      </c>
      <c r="AR18" s="5">
        <v>3</v>
      </c>
      <c r="AS18" s="5">
        <v>4</v>
      </c>
      <c r="AT18" s="5">
        <v>3</v>
      </c>
      <c r="AU18" s="5">
        <v>4</v>
      </c>
      <c r="AV18" s="5">
        <v>3</v>
      </c>
      <c r="AW18" s="5">
        <v>4</v>
      </c>
      <c r="AX18" s="5">
        <v>4</v>
      </c>
      <c r="AY18" s="128">
        <f t="shared" si="1"/>
        <v>67</v>
      </c>
      <c r="BA18" s="3">
        <v>15</v>
      </c>
      <c r="BB18" s="5">
        <v>4</v>
      </c>
      <c r="BC18" s="5">
        <v>5</v>
      </c>
      <c r="BD18" s="5">
        <v>5</v>
      </c>
      <c r="BE18" s="5">
        <v>4</v>
      </c>
      <c r="BF18" s="5">
        <v>4</v>
      </c>
      <c r="BG18" s="5">
        <v>4</v>
      </c>
      <c r="BH18" s="5">
        <v>4</v>
      </c>
      <c r="BI18" s="5">
        <v>4</v>
      </c>
      <c r="BJ18" s="5">
        <v>5</v>
      </c>
      <c r="BK18" s="5">
        <v>4</v>
      </c>
      <c r="BL18" s="5">
        <v>4</v>
      </c>
      <c r="BM18" s="5">
        <v>4</v>
      </c>
      <c r="BN18" s="5">
        <v>1</v>
      </c>
      <c r="BO18" s="5">
        <v>4</v>
      </c>
      <c r="BP18" s="5">
        <v>4</v>
      </c>
      <c r="BQ18" s="5">
        <v>4</v>
      </c>
      <c r="BR18" s="5">
        <v>5</v>
      </c>
      <c r="BS18" s="5">
        <v>4</v>
      </c>
      <c r="BT18" s="5">
        <v>1</v>
      </c>
      <c r="BU18" s="5">
        <v>4</v>
      </c>
      <c r="BV18" s="5">
        <v>4</v>
      </c>
      <c r="BW18" s="128">
        <f t="shared" si="2"/>
        <v>82</v>
      </c>
    </row>
    <row r="19" spans="1:75" ht="15.75" customHeight="1" x14ac:dyDescent="0.2">
      <c r="A19" s="3">
        <v>16</v>
      </c>
      <c r="B19" s="5" t="s">
        <v>0</v>
      </c>
      <c r="C19" s="5" t="s">
        <v>1</v>
      </c>
      <c r="D19" s="5" t="s">
        <v>12</v>
      </c>
      <c r="E19" s="5" t="s">
        <v>9</v>
      </c>
      <c r="F19" s="5">
        <v>2</v>
      </c>
      <c r="G19" s="5" t="s">
        <v>4</v>
      </c>
      <c r="I19" s="3">
        <v>16</v>
      </c>
      <c r="J19" s="5">
        <v>4</v>
      </c>
      <c r="K19" s="5">
        <v>5</v>
      </c>
      <c r="L19" s="5">
        <v>4</v>
      </c>
      <c r="M19" s="5">
        <v>5</v>
      </c>
      <c r="N19" s="5">
        <v>5</v>
      </c>
      <c r="O19" s="5">
        <v>4</v>
      </c>
      <c r="P19" s="5">
        <v>4</v>
      </c>
      <c r="Q19" s="5">
        <v>5</v>
      </c>
      <c r="R19" s="5">
        <v>5</v>
      </c>
      <c r="S19" s="5">
        <v>4</v>
      </c>
      <c r="T19" s="5">
        <v>4</v>
      </c>
      <c r="U19" s="5">
        <v>4</v>
      </c>
      <c r="V19" s="5">
        <v>4</v>
      </c>
      <c r="W19" s="5">
        <v>4</v>
      </c>
      <c r="X19" s="5">
        <v>5</v>
      </c>
      <c r="Y19" s="5">
        <v>5</v>
      </c>
      <c r="Z19" s="5">
        <v>4</v>
      </c>
      <c r="AA19" s="5">
        <v>4</v>
      </c>
      <c r="AB19" s="5">
        <v>4</v>
      </c>
      <c r="AC19" s="5">
        <v>5</v>
      </c>
      <c r="AD19" s="5">
        <v>4</v>
      </c>
      <c r="AE19" s="128">
        <f t="shared" si="0"/>
        <v>92</v>
      </c>
      <c r="AG19" s="3">
        <v>16</v>
      </c>
      <c r="AH19" s="5">
        <v>3</v>
      </c>
      <c r="AI19" s="5">
        <v>5</v>
      </c>
      <c r="AJ19" s="5">
        <v>3</v>
      </c>
      <c r="AK19" s="5">
        <v>5</v>
      </c>
      <c r="AL19" s="5">
        <v>4</v>
      </c>
      <c r="AM19" s="5">
        <v>3</v>
      </c>
      <c r="AN19" s="5">
        <v>4</v>
      </c>
      <c r="AO19" s="5">
        <v>5</v>
      </c>
      <c r="AP19" s="5">
        <v>3</v>
      </c>
      <c r="AQ19" s="5">
        <v>4</v>
      </c>
      <c r="AR19" s="5">
        <v>5</v>
      </c>
      <c r="AS19" s="5">
        <v>5</v>
      </c>
      <c r="AT19" s="5">
        <v>4</v>
      </c>
      <c r="AU19" s="5">
        <v>4</v>
      </c>
      <c r="AV19" s="5">
        <v>5</v>
      </c>
      <c r="AW19" s="5">
        <v>5</v>
      </c>
      <c r="AX19" s="5">
        <v>4</v>
      </c>
      <c r="AY19" s="128">
        <f t="shared" si="1"/>
        <v>71</v>
      </c>
      <c r="BA19" s="3">
        <v>16</v>
      </c>
      <c r="BB19" s="5">
        <v>5</v>
      </c>
      <c r="BC19" s="5">
        <v>4</v>
      </c>
      <c r="BD19" s="5">
        <v>4</v>
      </c>
      <c r="BE19" s="5">
        <v>5</v>
      </c>
      <c r="BF19" s="5">
        <v>5</v>
      </c>
      <c r="BG19" s="5">
        <v>4</v>
      </c>
      <c r="BH19" s="5">
        <v>5</v>
      </c>
      <c r="BI19" s="5">
        <v>4</v>
      </c>
      <c r="BJ19" s="5">
        <v>4</v>
      </c>
      <c r="BK19" s="5">
        <v>4</v>
      </c>
      <c r="BL19" s="5">
        <v>4</v>
      </c>
      <c r="BM19" s="5">
        <v>5</v>
      </c>
      <c r="BN19" s="5">
        <v>4</v>
      </c>
      <c r="BO19" s="5">
        <v>4</v>
      </c>
      <c r="BP19" s="5">
        <v>4</v>
      </c>
      <c r="BQ19" s="5">
        <v>4</v>
      </c>
      <c r="BR19" s="5">
        <v>4</v>
      </c>
      <c r="BS19" s="5">
        <v>5</v>
      </c>
      <c r="BT19" s="5">
        <v>5</v>
      </c>
      <c r="BU19" s="5">
        <v>5</v>
      </c>
      <c r="BV19" s="5">
        <v>4</v>
      </c>
      <c r="BW19" s="128">
        <f t="shared" si="2"/>
        <v>92</v>
      </c>
    </row>
    <row r="20" spans="1:75" ht="15.75" customHeight="1" x14ac:dyDescent="0.2">
      <c r="A20" s="2">
        <v>17</v>
      </c>
      <c r="B20" s="5" t="s">
        <v>0</v>
      </c>
      <c r="C20" s="5" t="s">
        <v>1</v>
      </c>
      <c r="D20" s="5" t="s">
        <v>10</v>
      </c>
      <c r="E20" s="5" t="s">
        <v>9</v>
      </c>
      <c r="F20" s="5">
        <v>2</v>
      </c>
      <c r="G20" s="5" t="s">
        <v>11</v>
      </c>
      <c r="I20" s="3">
        <v>17</v>
      </c>
      <c r="J20" s="5">
        <v>5</v>
      </c>
      <c r="K20" s="5">
        <v>5</v>
      </c>
      <c r="L20" s="5">
        <v>5</v>
      </c>
      <c r="M20" s="5">
        <v>5</v>
      </c>
      <c r="N20" s="5">
        <v>5</v>
      </c>
      <c r="O20" s="5">
        <v>4</v>
      </c>
      <c r="P20" s="5">
        <v>4</v>
      </c>
      <c r="Q20" s="5">
        <v>5</v>
      </c>
      <c r="R20" s="5">
        <v>4</v>
      </c>
      <c r="S20" s="5">
        <v>5</v>
      </c>
      <c r="T20" s="5">
        <v>4</v>
      </c>
      <c r="U20" s="5">
        <v>4</v>
      </c>
      <c r="V20" s="5">
        <v>2</v>
      </c>
      <c r="W20" s="5">
        <v>2</v>
      </c>
      <c r="X20" s="5">
        <v>3</v>
      </c>
      <c r="Y20" s="5">
        <v>4</v>
      </c>
      <c r="Z20" s="5">
        <v>3</v>
      </c>
      <c r="AA20" s="5">
        <v>3</v>
      </c>
      <c r="AB20" s="5">
        <v>2</v>
      </c>
      <c r="AC20" s="5">
        <v>2</v>
      </c>
      <c r="AD20" s="5">
        <v>3</v>
      </c>
      <c r="AE20" s="128">
        <f t="shared" si="0"/>
        <v>79</v>
      </c>
      <c r="AG20" s="3">
        <v>17</v>
      </c>
      <c r="AH20" s="5">
        <v>3</v>
      </c>
      <c r="AI20" s="5">
        <v>3</v>
      </c>
      <c r="AJ20" s="5">
        <v>4</v>
      </c>
      <c r="AK20" s="5">
        <v>3</v>
      </c>
      <c r="AL20" s="5">
        <v>3</v>
      </c>
      <c r="AM20" s="5">
        <v>4</v>
      </c>
      <c r="AN20" s="5">
        <v>4</v>
      </c>
      <c r="AO20" s="5">
        <v>4</v>
      </c>
      <c r="AP20" s="5">
        <v>4</v>
      </c>
      <c r="AQ20" s="5">
        <v>4</v>
      </c>
      <c r="AR20" s="5">
        <v>4</v>
      </c>
      <c r="AS20" s="5">
        <v>4</v>
      </c>
      <c r="AT20" s="5">
        <v>4</v>
      </c>
      <c r="AU20" s="5">
        <v>4</v>
      </c>
      <c r="AV20" s="5">
        <v>4</v>
      </c>
      <c r="AW20" s="5">
        <v>4</v>
      </c>
      <c r="AX20" s="5">
        <v>4</v>
      </c>
      <c r="AY20" s="128">
        <f t="shared" si="1"/>
        <v>64</v>
      </c>
      <c r="BA20" s="3">
        <v>17</v>
      </c>
      <c r="BB20" s="5">
        <v>5</v>
      </c>
      <c r="BC20" s="5">
        <v>5</v>
      </c>
      <c r="BD20" s="5">
        <v>5</v>
      </c>
      <c r="BE20" s="5">
        <v>4</v>
      </c>
      <c r="BF20" s="5">
        <v>4</v>
      </c>
      <c r="BG20" s="5">
        <v>4</v>
      </c>
      <c r="BH20" s="5">
        <v>5</v>
      </c>
      <c r="BI20" s="5">
        <v>3</v>
      </c>
      <c r="BJ20" s="5">
        <v>4</v>
      </c>
      <c r="BK20" s="5">
        <v>3</v>
      </c>
      <c r="BL20" s="5">
        <v>2</v>
      </c>
      <c r="BM20" s="5">
        <v>3</v>
      </c>
      <c r="BN20" s="5">
        <v>3</v>
      </c>
      <c r="BO20" s="5">
        <v>2</v>
      </c>
      <c r="BP20" s="5">
        <v>3</v>
      </c>
      <c r="BQ20" s="5">
        <v>3</v>
      </c>
      <c r="BR20" s="5">
        <v>3</v>
      </c>
      <c r="BS20" s="5">
        <v>3</v>
      </c>
      <c r="BT20" s="5">
        <v>3</v>
      </c>
      <c r="BU20" s="5">
        <v>3</v>
      </c>
      <c r="BV20" s="5">
        <v>3</v>
      </c>
      <c r="BW20" s="128">
        <f t="shared" si="2"/>
        <v>73</v>
      </c>
    </row>
    <row r="21" spans="1:75" ht="15.75" customHeight="1" x14ac:dyDescent="0.2">
      <c r="A21" s="2">
        <v>18</v>
      </c>
      <c r="B21" s="5" t="s">
        <v>0</v>
      </c>
      <c r="C21" s="5" t="s">
        <v>1</v>
      </c>
      <c r="D21" s="5" t="s">
        <v>7</v>
      </c>
      <c r="E21" s="5" t="s">
        <v>9</v>
      </c>
      <c r="F21" s="5">
        <v>1</v>
      </c>
      <c r="G21" s="5" t="s">
        <v>4</v>
      </c>
      <c r="I21" s="3">
        <v>18</v>
      </c>
      <c r="J21" s="5">
        <v>5</v>
      </c>
      <c r="K21" s="5">
        <v>4</v>
      </c>
      <c r="L21" s="5">
        <v>5</v>
      </c>
      <c r="M21" s="5">
        <v>5</v>
      </c>
      <c r="N21" s="5">
        <v>5</v>
      </c>
      <c r="O21" s="5">
        <v>5</v>
      </c>
      <c r="P21" s="5">
        <v>4</v>
      </c>
      <c r="Q21" s="5">
        <v>5</v>
      </c>
      <c r="R21" s="5">
        <v>4</v>
      </c>
      <c r="S21" s="5">
        <v>5</v>
      </c>
      <c r="T21" s="5">
        <v>5</v>
      </c>
      <c r="U21" s="5">
        <v>5</v>
      </c>
      <c r="V21" s="5">
        <v>4</v>
      </c>
      <c r="W21" s="5">
        <v>5</v>
      </c>
      <c r="X21" s="5">
        <v>4</v>
      </c>
      <c r="Y21" s="5">
        <v>4</v>
      </c>
      <c r="Z21" s="5">
        <v>3</v>
      </c>
      <c r="AA21" s="5">
        <v>3</v>
      </c>
      <c r="AB21" s="5">
        <v>3</v>
      </c>
      <c r="AC21" s="5">
        <v>4</v>
      </c>
      <c r="AD21" s="5">
        <v>4</v>
      </c>
      <c r="AE21" s="128">
        <f t="shared" si="0"/>
        <v>91</v>
      </c>
      <c r="AG21" s="3">
        <v>18</v>
      </c>
      <c r="AH21" s="5">
        <v>3</v>
      </c>
      <c r="AI21" s="5">
        <v>3</v>
      </c>
      <c r="AJ21" s="5">
        <v>3</v>
      </c>
      <c r="AK21" s="5">
        <v>4</v>
      </c>
      <c r="AL21" s="5">
        <v>4</v>
      </c>
      <c r="AM21" s="5">
        <v>4</v>
      </c>
      <c r="AN21" s="5">
        <v>5</v>
      </c>
      <c r="AO21" s="5">
        <v>4</v>
      </c>
      <c r="AP21" s="5">
        <v>5</v>
      </c>
      <c r="AQ21" s="5">
        <v>4</v>
      </c>
      <c r="AR21" s="5">
        <v>4</v>
      </c>
      <c r="AS21" s="5">
        <v>4</v>
      </c>
      <c r="AT21" s="5">
        <v>4</v>
      </c>
      <c r="AU21" s="5">
        <v>4</v>
      </c>
      <c r="AV21" s="5">
        <v>4</v>
      </c>
      <c r="AW21" s="5">
        <v>4</v>
      </c>
      <c r="AX21" s="5">
        <v>4</v>
      </c>
      <c r="AY21" s="128">
        <f t="shared" si="1"/>
        <v>67</v>
      </c>
      <c r="BA21" s="3">
        <v>18</v>
      </c>
      <c r="BB21" s="5">
        <v>4</v>
      </c>
      <c r="BC21" s="5">
        <v>3</v>
      </c>
      <c r="BD21" s="5">
        <v>4</v>
      </c>
      <c r="BE21" s="5">
        <v>3</v>
      </c>
      <c r="BF21" s="5">
        <v>3</v>
      </c>
      <c r="BG21" s="5">
        <v>3</v>
      </c>
      <c r="BH21" s="5">
        <v>3</v>
      </c>
      <c r="BI21" s="5">
        <v>4</v>
      </c>
      <c r="BJ21" s="5">
        <v>5</v>
      </c>
      <c r="BK21" s="5">
        <v>4</v>
      </c>
      <c r="BL21" s="5">
        <v>4</v>
      </c>
      <c r="BM21" s="5">
        <v>4</v>
      </c>
      <c r="BN21" s="5">
        <v>4</v>
      </c>
      <c r="BO21" s="5">
        <v>4</v>
      </c>
      <c r="BP21" s="5">
        <v>5</v>
      </c>
      <c r="BQ21" s="5">
        <v>4</v>
      </c>
      <c r="BR21" s="5">
        <v>4</v>
      </c>
      <c r="BS21" s="5">
        <v>4</v>
      </c>
      <c r="BT21" s="5">
        <v>4</v>
      </c>
      <c r="BU21" s="5">
        <v>4</v>
      </c>
      <c r="BV21" s="5">
        <v>4</v>
      </c>
      <c r="BW21" s="128">
        <f t="shared" si="2"/>
        <v>81</v>
      </c>
    </row>
    <row r="22" spans="1:75" ht="15.75" customHeight="1" x14ac:dyDescent="0.2">
      <c r="A22" s="2">
        <v>19</v>
      </c>
      <c r="B22" s="5" t="s">
        <v>0</v>
      </c>
      <c r="C22" s="5" t="s">
        <v>6</v>
      </c>
      <c r="D22" s="5" t="s">
        <v>12</v>
      </c>
      <c r="E22" s="5" t="s">
        <v>9</v>
      </c>
      <c r="F22" s="5">
        <v>3</v>
      </c>
      <c r="G22" s="5" t="s">
        <v>4</v>
      </c>
      <c r="I22" s="3">
        <v>19</v>
      </c>
      <c r="J22" s="5">
        <v>4</v>
      </c>
      <c r="K22" s="5">
        <v>5</v>
      </c>
      <c r="L22" s="5">
        <v>5</v>
      </c>
      <c r="M22" s="5">
        <v>5</v>
      </c>
      <c r="N22" s="5">
        <v>4</v>
      </c>
      <c r="O22" s="5">
        <v>5</v>
      </c>
      <c r="P22" s="5">
        <v>5</v>
      </c>
      <c r="Q22" s="5">
        <v>5</v>
      </c>
      <c r="R22" s="5">
        <v>4</v>
      </c>
      <c r="S22" s="5">
        <v>5</v>
      </c>
      <c r="T22" s="5">
        <v>4</v>
      </c>
      <c r="U22" s="5">
        <v>4</v>
      </c>
      <c r="V22" s="5">
        <v>4</v>
      </c>
      <c r="W22" s="5">
        <v>5</v>
      </c>
      <c r="X22" s="5">
        <v>5</v>
      </c>
      <c r="Y22" s="5">
        <v>5</v>
      </c>
      <c r="Z22" s="5">
        <v>3</v>
      </c>
      <c r="AA22" s="5">
        <v>3</v>
      </c>
      <c r="AB22" s="5">
        <v>3</v>
      </c>
      <c r="AC22" s="5">
        <v>3</v>
      </c>
      <c r="AD22" s="5">
        <v>3</v>
      </c>
      <c r="AE22" s="128">
        <f t="shared" si="0"/>
        <v>89</v>
      </c>
      <c r="AG22" s="3">
        <v>19</v>
      </c>
      <c r="AH22" s="5">
        <v>5</v>
      </c>
      <c r="AI22" s="5">
        <v>5</v>
      </c>
      <c r="AJ22" s="5">
        <v>4</v>
      </c>
      <c r="AK22" s="5">
        <v>4</v>
      </c>
      <c r="AL22" s="5">
        <v>4</v>
      </c>
      <c r="AM22" s="5">
        <v>5</v>
      </c>
      <c r="AN22" s="5">
        <v>5</v>
      </c>
      <c r="AO22" s="5">
        <v>4</v>
      </c>
      <c r="AP22" s="5">
        <v>5</v>
      </c>
      <c r="AQ22" s="5">
        <v>4</v>
      </c>
      <c r="AR22" s="5">
        <v>5</v>
      </c>
      <c r="AS22" s="5">
        <v>2</v>
      </c>
      <c r="AT22" s="5">
        <v>5</v>
      </c>
      <c r="AU22" s="5">
        <v>4</v>
      </c>
      <c r="AV22" s="5">
        <v>5</v>
      </c>
      <c r="AW22" s="5">
        <v>5</v>
      </c>
      <c r="AX22" s="5">
        <v>4</v>
      </c>
      <c r="AY22" s="128">
        <f t="shared" si="1"/>
        <v>75</v>
      </c>
      <c r="BA22" s="3">
        <v>19</v>
      </c>
      <c r="BB22" s="5">
        <v>5</v>
      </c>
      <c r="BC22" s="5">
        <v>4</v>
      </c>
      <c r="BD22" s="5">
        <v>5</v>
      </c>
      <c r="BE22" s="5">
        <v>5</v>
      </c>
      <c r="BF22" s="5">
        <v>3</v>
      </c>
      <c r="BG22" s="5">
        <v>4</v>
      </c>
      <c r="BH22" s="5">
        <v>5</v>
      </c>
      <c r="BI22" s="5">
        <v>5</v>
      </c>
      <c r="BJ22" s="5">
        <v>5</v>
      </c>
      <c r="BK22" s="5">
        <v>4</v>
      </c>
      <c r="BL22" s="5">
        <v>4</v>
      </c>
      <c r="BM22" s="5">
        <v>5</v>
      </c>
      <c r="BN22" s="5">
        <v>4</v>
      </c>
      <c r="BO22" s="5">
        <v>5</v>
      </c>
      <c r="BP22" s="5">
        <v>3</v>
      </c>
      <c r="BQ22" s="5">
        <v>5</v>
      </c>
      <c r="BR22" s="5">
        <v>4</v>
      </c>
      <c r="BS22" s="5">
        <v>4</v>
      </c>
      <c r="BT22" s="5">
        <v>4</v>
      </c>
      <c r="BU22" s="5">
        <v>4</v>
      </c>
      <c r="BV22" s="5">
        <v>5</v>
      </c>
      <c r="BW22" s="128">
        <f t="shared" si="2"/>
        <v>92</v>
      </c>
    </row>
    <row r="23" spans="1:75" ht="15.75" customHeight="1" x14ac:dyDescent="0.2">
      <c r="A23" s="3">
        <v>20</v>
      </c>
      <c r="B23" s="5" t="s">
        <v>0</v>
      </c>
      <c r="C23" s="5" t="s">
        <v>6</v>
      </c>
      <c r="D23" s="5" t="s">
        <v>12</v>
      </c>
      <c r="E23" s="5" t="s">
        <v>9</v>
      </c>
      <c r="F23" s="5">
        <v>2</v>
      </c>
      <c r="G23" s="5" t="s">
        <v>4</v>
      </c>
      <c r="I23" s="3">
        <v>20</v>
      </c>
      <c r="J23" s="5">
        <v>5</v>
      </c>
      <c r="K23" s="5">
        <v>5</v>
      </c>
      <c r="L23" s="5">
        <v>5</v>
      </c>
      <c r="M23" s="5">
        <v>4</v>
      </c>
      <c r="N23" s="5">
        <v>4</v>
      </c>
      <c r="O23" s="5">
        <v>5</v>
      </c>
      <c r="P23" s="5">
        <v>5</v>
      </c>
      <c r="Q23" s="5">
        <v>5</v>
      </c>
      <c r="R23" s="5">
        <v>4</v>
      </c>
      <c r="S23" s="5">
        <v>5</v>
      </c>
      <c r="T23" s="5">
        <v>5</v>
      </c>
      <c r="U23" s="5">
        <v>4</v>
      </c>
      <c r="V23" s="5">
        <v>3</v>
      </c>
      <c r="W23" s="5">
        <v>3</v>
      </c>
      <c r="X23" s="5">
        <v>3</v>
      </c>
      <c r="Y23" s="5">
        <v>5</v>
      </c>
      <c r="Z23" s="5">
        <v>4</v>
      </c>
      <c r="AA23" s="5">
        <v>4</v>
      </c>
      <c r="AB23" s="5">
        <v>4</v>
      </c>
      <c r="AC23" s="5">
        <v>5</v>
      </c>
      <c r="AD23" s="5">
        <v>5</v>
      </c>
      <c r="AE23" s="128">
        <f t="shared" si="0"/>
        <v>92</v>
      </c>
      <c r="AG23" s="3">
        <v>20</v>
      </c>
      <c r="AH23" s="5">
        <v>4</v>
      </c>
      <c r="AI23" s="5">
        <v>4</v>
      </c>
      <c r="AJ23" s="5">
        <v>4</v>
      </c>
      <c r="AK23" s="5">
        <v>3</v>
      </c>
      <c r="AL23" s="5">
        <v>5</v>
      </c>
      <c r="AM23" s="5">
        <v>5</v>
      </c>
      <c r="AN23" s="5">
        <v>4</v>
      </c>
      <c r="AO23" s="5">
        <v>5</v>
      </c>
      <c r="AP23" s="5">
        <v>5</v>
      </c>
      <c r="AQ23" s="5">
        <v>3</v>
      </c>
      <c r="AR23" s="5">
        <v>3</v>
      </c>
      <c r="AS23" s="5">
        <v>5</v>
      </c>
      <c r="AT23" s="5">
        <v>4</v>
      </c>
      <c r="AU23" s="5">
        <v>3</v>
      </c>
      <c r="AV23" s="5">
        <v>5</v>
      </c>
      <c r="AW23" s="5">
        <v>5</v>
      </c>
      <c r="AX23" s="5">
        <v>3</v>
      </c>
      <c r="AY23" s="128">
        <f t="shared" si="1"/>
        <v>70</v>
      </c>
      <c r="BA23" s="3">
        <v>20</v>
      </c>
      <c r="BB23" s="5">
        <v>5</v>
      </c>
      <c r="BC23" s="5">
        <v>4</v>
      </c>
      <c r="BD23" s="5">
        <v>5</v>
      </c>
      <c r="BE23" s="5">
        <v>5</v>
      </c>
      <c r="BF23" s="5">
        <v>4</v>
      </c>
      <c r="BG23" s="5">
        <v>4</v>
      </c>
      <c r="BH23" s="5">
        <v>5</v>
      </c>
      <c r="BI23" s="5">
        <v>4</v>
      </c>
      <c r="BJ23" s="5">
        <v>4</v>
      </c>
      <c r="BK23" s="5">
        <v>4</v>
      </c>
      <c r="BL23" s="5">
        <v>4</v>
      </c>
      <c r="BM23" s="5">
        <v>4</v>
      </c>
      <c r="BN23" s="5">
        <v>4</v>
      </c>
      <c r="BO23" s="5">
        <v>4</v>
      </c>
      <c r="BP23" s="5">
        <v>4</v>
      </c>
      <c r="BQ23" s="5">
        <v>4</v>
      </c>
      <c r="BR23" s="5">
        <v>4</v>
      </c>
      <c r="BS23" s="5">
        <v>5</v>
      </c>
      <c r="BT23" s="5">
        <v>5</v>
      </c>
      <c r="BU23" s="5">
        <v>3</v>
      </c>
      <c r="BV23" s="5">
        <v>4</v>
      </c>
      <c r="BW23" s="128">
        <f t="shared" si="2"/>
        <v>89</v>
      </c>
    </row>
    <row r="24" spans="1:75" ht="15.75" customHeight="1" x14ac:dyDescent="0.2">
      <c r="A24" s="2">
        <v>21</v>
      </c>
      <c r="B24" s="5" t="s">
        <v>0</v>
      </c>
      <c r="C24" s="5" t="s">
        <v>1</v>
      </c>
      <c r="D24" s="5" t="s">
        <v>7</v>
      </c>
      <c r="E24" s="5" t="s">
        <v>9</v>
      </c>
      <c r="F24" s="5">
        <v>2</v>
      </c>
      <c r="G24" s="5" t="s">
        <v>4</v>
      </c>
      <c r="I24" s="3">
        <v>21</v>
      </c>
      <c r="J24" s="5">
        <v>5</v>
      </c>
      <c r="K24" s="5">
        <v>4</v>
      </c>
      <c r="L24" s="5">
        <v>5</v>
      </c>
      <c r="M24" s="5">
        <v>4</v>
      </c>
      <c r="N24" s="5">
        <v>4</v>
      </c>
      <c r="O24" s="5">
        <v>4</v>
      </c>
      <c r="P24" s="5">
        <v>4</v>
      </c>
      <c r="Q24" s="5">
        <v>4</v>
      </c>
      <c r="R24" s="5">
        <v>4</v>
      </c>
      <c r="S24" s="5">
        <v>4</v>
      </c>
      <c r="T24" s="5">
        <v>5</v>
      </c>
      <c r="U24" s="5">
        <v>5</v>
      </c>
      <c r="V24" s="5">
        <v>4</v>
      </c>
      <c r="W24" s="5">
        <v>5</v>
      </c>
      <c r="X24" s="5">
        <v>5</v>
      </c>
      <c r="Y24" s="5">
        <v>5</v>
      </c>
      <c r="Z24" s="5">
        <v>4</v>
      </c>
      <c r="AA24" s="5">
        <v>5</v>
      </c>
      <c r="AB24" s="5">
        <v>2</v>
      </c>
      <c r="AC24" s="5">
        <v>2</v>
      </c>
      <c r="AD24" s="5">
        <v>1</v>
      </c>
      <c r="AE24" s="128">
        <f t="shared" si="0"/>
        <v>85</v>
      </c>
      <c r="AG24" s="3">
        <v>21</v>
      </c>
      <c r="AH24" s="5">
        <v>5</v>
      </c>
      <c r="AI24" s="5">
        <v>4</v>
      </c>
      <c r="AJ24" s="5">
        <v>4</v>
      </c>
      <c r="AK24" s="5">
        <v>4</v>
      </c>
      <c r="AL24" s="5">
        <v>5</v>
      </c>
      <c r="AM24" s="5">
        <v>4</v>
      </c>
      <c r="AN24" s="5">
        <v>5</v>
      </c>
      <c r="AO24" s="5">
        <v>4</v>
      </c>
      <c r="AP24" s="5">
        <v>5</v>
      </c>
      <c r="AQ24" s="5">
        <v>5</v>
      </c>
      <c r="AR24" s="5">
        <v>4</v>
      </c>
      <c r="AS24" s="5">
        <v>2</v>
      </c>
      <c r="AT24" s="5">
        <v>4</v>
      </c>
      <c r="AU24" s="5">
        <v>4</v>
      </c>
      <c r="AV24" s="5">
        <v>4</v>
      </c>
      <c r="AW24" s="5">
        <v>4</v>
      </c>
      <c r="AX24" s="5">
        <v>4</v>
      </c>
      <c r="AY24" s="128">
        <f t="shared" si="1"/>
        <v>71</v>
      </c>
      <c r="BA24" s="3">
        <v>21</v>
      </c>
      <c r="BB24" s="5">
        <v>5</v>
      </c>
      <c r="BC24" s="5">
        <v>4</v>
      </c>
      <c r="BD24" s="5">
        <v>5</v>
      </c>
      <c r="BE24" s="5">
        <v>4</v>
      </c>
      <c r="BF24" s="5">
        <v>5</v>
      </c>
      <c r="BG24" s="5">
        <v>4</v>
      </c>
      <c r="BH24" s="5">
        <v>5</v>
      </c>
      <c r="BI24" s="5">
        <v>4</v>
      </c>
      <c r="BJ24" s="5">
        <v>5</v>
      </c>
      <c r="BK24" s="5">
        <v>5</v>
      </c>
      <c r="BL24" s="5">
        <v>4</v>
      </c>
      <c r="BM24" s="5">
        <v>5</v>
      </c>
      <c r="BN24" s="5">
        <v>4</v>
      </c>
      <c r="BO24" s="5">
        <v>4</v>
      </c>
      <c r="BP24" s="5">
        <v>4</v>
      </c>
      <c r="BQ24" s="5">
        <v>4</v>
      </c>
      <c r="BR24" s="5">
        <v>4</v>
      </c>
      <c r="BS24" s="5">
        <v>4</v>
      </c>
      <c r="BT24" s="5">
        <v>4</v>
      </c>
      <c r="BU24" s="5">
        <v>4</v>
      </c>
      <c r="BV24" s="5">
        <v>4</v>
      </c>
      <c r="BW24" s="128">
        <f t="shared" si="2"/>
        <v>91</v>
      </c>
    </row>
    <row r="25" spans="1:75" ht="15.75" customHeight="1" x14ac:dyDescent="0.2">
      <c r="A25" s="2">
        <v>22</v>
      </c>
      <c r="B25" s="5" t="s">
        <v>0</v>
      </c>
      <c r="C25" s="5" t="s">
        <v>6</v>
      </c>
      <c r="D25" s="5" t="s">
        <v>12</v>
      </c>
      <c r="E25" s="5" t="s">
        <v>9</v>
      </c>
      <c r="F25" s="5">
        <v>2</v>
      </c>
      <c r="G25" s="5" t="s">
        <v>4</v>
      </c>
      <c r="I25" s="3">
        <v>22</v>
      </c>
      <c r="J25" s="5">
        <v>5</v>
      </c>
      <c r="K25" s="5">
        <v>4</v>
      </c>
      <c r="L25" s="5">
        <v>5</v>
      </c>
      <c r="M25" s="5">
        <v>4</v>
      </c>
      <c r="N25" s="5">
        <v>4</v>
      </c>
      <c r="O25" s="5">
        <v>4</v>
      </c>
      <c r="P25" s="5">
        <v>5</v>
      </c>
      <c r="Q25" s="5">
        <v>5</v>
      </c>
      <c r="R25" s="5">
        <v>4</v>
      </c>
      <c r="S25" s="5">
        <v>4</v>
      </c>
      <c r="T25" s="5">
        <v>5</v>
      </c>
      <c r="U25" s="5">
        <v>5</v>
      </c>
      <c r="V25" s="5">
        <v>4</v>
      </c>
      <c r="W25" s="5">
        <v>5</v>
      </c>
      <c r="X25" s="5">
        <v>5</v>
      </c>
      <c r="Y25" s="5">
        <v>5</v>
      </c>
      <c r="Z25" s="5">
        <v>2</v>
      </c>
      <c r="AA25" s="5">
        <v>4</v>
      </c>
      <c r="AB25" s="5">
        <v>5</v>
      </c>
      <c r="AC25" s="5">
        <v>2</v>
      </c>
      <c r="AD25" s="5">
        <v>4</v>
      </c>
      <c r="AE25" s="128">
        <f t="shared" si="0"/>
        <v>90</v>
      </c>
      <c r="AG25" s="3">
        <v>22</v>
      </c>
      <c r="AH25" s="5">
        <v>4</v>
      </c>
      <c r="AI25" s="5">
        <v>4</v>
      </c>
      <c r="AJ25" s="5">
        <v>5</v>
      </c>
      <c r="AK25" s="5">
        <v>4</v>
      </c>
      <c r="AL25" s="5">
        <v>4</v>
      </c>
      <c r="AM25" s="5">
        <v>4</v>
      </c>
      <c r="AN25" s="5">
        <v>4</v>
      </c>
      <c r="AO25" s="5">
        <v>5</v>
      </c>
      <c r="AP25" s="5">
        <v>5</v>
      </c>
      <c r="AQ25" s="5">
        <v>4</v>
      </c>
      <c r="AR25" s="5">
        <v>4</v>
      </c>
      <c r="AS25" s="5">
        <v>5</v>
      </c>
      <c r="AT25" s="5">
        <v>4</v>
      </c>
      <c r="AU25" s="5">
        <v>1</v>
      </c>
      <c r="AV25" s="5">
        <v>5</v>
      </c>
      <c r="AW25" s="5">
        <v>4</v>
      </c>
      <c r="AX25" s="5">
        <v>4</v>
      </c>
      <c r="AY25" s="128">
        <f t="shared" si="1"/>
        <v>70</v>
      </c>
      <c r="BA25" s="3">
        <v>22</v>
      </c>
      <c r="BB25" s="5">
        <v>5</v>
      </c>
      <c r="BC25" s="5">
        <v>5</v>
      </c>
      <c r="BD25" s="5">
        <v>4</v>
      </c>
      <c r="BE25" s="5">
        <v>5</v>
      </c>
      <c r="BF25" s="5">
        <v>4</v>
      </c>
      <c r="BG25" s="5">
        <v>5</v>
      </c>
      <c r="BH25" s="5">
        <v>4</v>
      </c>
      <c r="BI25" s="5">
        <v>5</v>
      </c>
      <c r="BJ25" s="5">
        <v>5</v>
      </c>
      <c r="BK25" s="5">
        <v>4</v>
      </c>
      <c r="BL25" s="5">
        <v>4</v>
      </c>
      <c r="BM25" s="5">
        <v>4</v>
      </c>
      <c r="BN25" s="5">
        <v>4</v>
      </c>
      <c r="BO25" s="5">
        <v>5</v>
      </c>
      <c r="BP25" s="5">
        <v>4</v>
      </c>
      <c r="BQ25" s="5">
        <v>4</v>
      </c>
      <c r="BR25" s="5">
        <v>4</v>
      </c>
      <c r="BS25" s="5">
        <v>4</v>
      </c>
      <c r="BT25" s="5">
        <v>4</v>
      </c>
      <c r="BU25" s="5">
        <v>4</v>
      </c>
      <c r="BV25" s="5">
        <v>5</v>
      </c>
      <c r="BW25" s="128">
        <f t="shared" si="2"/>
        <v>92</v>
      </c>
    </row>
    <row r="26" spans="1:75" ht="15.75" customHeight="1" x14ac:dyDescent="0.2">
      <c r="A26" s="2">
        <v>23</v>
      </c>
      <c r="B26" s="5" t="s">
        <v>0</v>
      </c>
      <c r="C26" s="5" t="s">
        <v>6</v>
      </c>
      <c r="D26" s="5" t="s">
        <v>12</v>
      </c>
      <c r="E26" s="5" t="s">
        <v>9</v>
      </c>
      <c r="F26" s="5">
        <v>3</v>
      </c>
      <c r="G26" s="5" t="s">
        <v>11</v>
      </c>
      <c r="I26" s="3">
        <v>23</v>
      </c>
      <c r="J26" s="5">
        <v>5</v>
      </c>
      <c r="K26" s="5">
        <v>4</v>
      </c>
      <c r="L26" s="5">
        <v>5</v>
      </c>
      <c r="M26" s="5">
        <v>4</v>
      </c>
      <c r="N26" s="5">
        <v>4</v>
      </c>
      <c r="O26" s="5">
        <v>4</v>
      </c>
      <c r="P26" s="5">
        <v>5</v>
      </c>
      <c r="Q26" s="5">
        <v>5</v>
      </c>
      <c r="R26" s="5">
        <v>4</v>
      </c>
      <c r="S26" s="5">
        <v>4</v>
      </c>
      <c r="T26" s="5">
        <v>4</v>
      </c>
      <c r="U26" s="5">
        <v>4</v>
      </c>
      <c r="V26" s="5">
        <v>5</v>
      </c>
      <c r="W26" s="5">
        <v>4</v>
      </c>
      <c r="X26" s="5">
        <v>5</v>
      </c>
      <c r="Y26" s="5">
        <v>5</v>
      </c>
      <c r="Z26" s="5">
        <v>2</v>
      </c>
      <c r="AA26" s="5">
        <v>1</v>
      </c>
      <c r="AB26" s="5">
        <v>4</v>
      </c>
      <c r="AC26" s="5">
        <v>5</v>
      </c>
      <c r="AD26" s="5">
        <v>4</v>
      </c>
      <c r="AE26" s="128">
        <f t="shared" si="0"/>
        <v>87</v>
      </c>
      <c r="AG26" s="3">
        <v>23</v>
      </c>
      <c r="AH26" s="5">
        <v>5</v>
      </c>
      <c r="AI26" s="5">
        <v>5</v>
      </c>
      <c r="AJ26" s="5">
        <v>5</v>
      </c>
      <c r="AK26" s="5">
        <v>4</v>
      </c>
      <c r="AL26" s="5">
        <v>5</v>
      </c>
      <c r="AM26" s="5">
        <v>4</v>
      </c>
      <c r="AN26" s="5">
        <v>4</v>
      </c>
      <c r="AO26" s="5">
        <v>5</v>
      </c>
      <c r="AP26" s="5">
        <v>5</v>
      </c>
      <c r="AQ26" s="5">
        <v>4</v>
      </c>
      <c r="AR26" s="5">
        <v>5</v>
      </c>
      <c r="AS26" s="5">
        <v>5</v>
      </c>
      <c r="AT26" s="5">
        <v>3</v>
      </c>
      <c r="AU26" s="5">
        <v>5</v>
      </c>
      <c r="AV26" s="5">
        <v>3</v>
      </c>
      <c r="AW26" s="5">
        <v>4</v>
      </c>
      <c r="AX26" s="5">
        <v>3</v>
      </c>
      <c r="AY26" s="128">
        <f t="shared" si="1"/>
        <v>74</v>
      </c>
      <c r="BA26" s="3">
        <v>23</v>
      </c>
      <c r="BB26" s="9">
        <v>5</v>
      </c>
      <c r="BC26" s="9">
        <v>5</v>
      </c>
      <c r="BD26" s="9">
        <v>4</v>
      </c>
      <c r="BE26" s="9">
        <v>5</v>
      </c>
      <c r="BF26" s="9">
        <v>4</v>
      </c>
      <c r="BG26" s="9">
        <v>4</v>
      </c>
      <c r="BH26" s="9">
        <v>5</v>
      </c>
      <c r="BI26" s="9">
        <v>5</v>
      </c>
      <c r="BJ26" s="9">
        <v>5</v>
      </c>
      <c r="BK26" s="9">
        <v>5</v>
      </c>
      <c r="BL26" s="9">
        <v>4</v>
      </c>
      <c r="BM26" s="9">
        <v>4</v>
      </c>
      <c r="BN26" s="9">
        <v>5</v>
      </c>
      <c r="BO26" s="9">
        <v>4</v>
      </c>
      <c r="BP26" s="9">
        <v>3</v>
      </c>
      <c r="BQ26" s="9">
        <v>4</v>
      </c>
      <c r="BR26" s="9">
        <v>4</v>
      </c>
      <c r="BS26" s="9">
        <v>4</v>
      </c>
      <c r="BT26" s="9">
        <v>4</v>
      </c>
      <c r="BU26" s="9">
        <v>4</v>
      </c>
      <c r="BV26" s="9">
        <v>4</v>
      </c>
      <c r="BW26" s="128">
        <f t="shared" si="2"/>
        <v>91</v>
      </c>
    </row>
    <row r="27" spans="1:75" ht="15.75" customHeight="1" x14ac:dyDescent="0.2">
      <c r="A27" s="3">
        <v>24</v>
      </c>
      <c r="B27" s="5" t="s">
        <v>0</v>
      </c>
      <c r="C27" s="5" t="s">
        <v>1</v>
      </c>
      <c r="D27" s="5" t="s">
        <v>12</v>
      </c>
      <c r="E27" s="5" t="s">
        <v>9</v>
      </c>
      <c r="F27" s="5">
        <v>1</v>
      </c>
      <c r="G27" s="5" t="s">
        <v>4</v>
      </c>
      <c r="I27" s="3">
        <v>24</v>
      </c>
      <c r="J27" s="5">
        <v>5</v>
      </c>
      <c r="K27" s="5">
        <v>4</v>
      </c>
      <c r="L27" s="5">
        <v>5</v>
      </c>
      <c r="M27" s="5">
        <v>4</v>
      </c>
      <c r="N27" s="5">
        <v>5</v>
      </c>
      <c r="O27" s="5">
        <v>5</v>
      </c>
      <c r="P27" s="5">
        <v>5</v>
      </c>
      <c r="Q27" s="5">
        <v>4</v>
      </c>
      <c r="R27" s="5">
        <v>5</v>
      </c>
      <c r="S27" s="5">
        <v>4</v>
      </c>
      <c r="T27" s="5">
        <v>5</v>
      </c>
      <c r="U27" s="5">
        <v>4</v>
      </c>
      <c r="V27" s="5">
        <v>5</v>
      </c>
      <c r="W27" s="5">
        <v>4</v>
      </c>
      <c r="X27" s="5">
        <v>5</v>
      </c>
      <c r="Y27" s="5">
        <v>4</v>
      </c>
      <c r="Z27" s="5">
        <v>2</v>
      </c>
      <c r="AA27" s="5">
        <v>5</v>
      </c>
      <c r="AB27" s="5">
        <v>2</v>
      </c>
      <c r="AC27" s="5">
        <v>5</v>
      </c>
      <c r="AD27" s="5">
        <v>4</v>
      </c>
      <c r="AE27" s="128">
        <f t="shared" si="0"/>
        <v>91</v>
      </c>
      <c r="AG27" s="3">
        <v>24</v>
      </c>
      <c r="AH27" s="5">
        <v>5</v>
      </c>
      <c r="AI27" s="5">
        <v>5</v>
      </c>
      <c r="AJ27" s="5">
        <v>4</v>
      </c>
      <c r="AK27" s="5">
        <v>4</v>
      </c>
      <c r="AL27" s="5">
        <v>4</v>
      </c>
      <c r="AM27" s="5">
        <v>5</v>
      </c>
      <c r="AN27" s="5">
        <v>5</v>
      </c>
      <c r="AO27" s="5">
        <v>4</v>
      </c>
      <c r="AP27" s="5">
        <v>5</v>
      </c>
      <c r="AQ27" s="5">
        <v>4</v>
      </c>
      <c r="AR27" s="5">
        <v>5</v>
      </c>
      <c r="AS27" s="5">
        <v>2</v>
      </c>
      <c r="AT27" s="5">
        <v>5</v>
      </c>
      <c r="AU27" s="5">
        <v>3</v>
      </c>
      <c r="AV27" s="5">
        <v>5</v>
      </c>
      <c r="AW27" s="5">
        <v>5</v>
      </c>
      <c r="AX27" s="5">
        <v>4</v>
      </c>
      <c r="AY27" s="128">
        <f t="shared" si="1"/>
        <v>74</v>
      </c>
      <c r="BA27" s="3">
        <v>24</v>
      </c>
      <c r="BB27" s="5">
        <v>4</v>
      </c>
      <c r="BC27" s="5">
        <v>5</v>
      </c>
      <c r="BD27" s="5">
        <v>4</v>
      </c>
      <c r="BE27" s="5">
        <v>5</v>
      </c>
      <c r="BF27" s="5">
        <v>4</v>
      </c>
      <c r="BG27" s="5">
        <v>4</v>
      </c>
      <c r="BH27" s="5">
        <v>4</v>
      </c>
      <c r="BI27" s="5">
        <v>4</v>
      </c>
      <c r="BJ27" s="5">
        <v>5</v>
      </c>
      <c r="BK27" s="5">
        <v>4</v>
      </c>
      <c r="BL27" s="5">
        <v>5</v>
      </c>
      <c r="BM27" s="5">
        <v>4</v>
      </c>
      <c r="BN27" s="5">
        <v>4</v>
      </c>
      <c r="BO27" s="5">
        <v>4</v>
      </c>
      <c r="BP27" s="5">
        <v>4</v>
      </c>
      <c r="BQ27" s="5">
        <v>4</v>
      </c>
      <c r="BR27" s="5">
        <v>5</v>
      </c>
      <c r="BS27" s="5">
        <v>4</v>
      </c>
      <c r="BT27" s="5">
        <v>5</v>
      </c>
      <c r="BU27" s="5">
        <v>5</v>
      </c>
      <c r="BV27" s="5">
        <v>5</v>
      </c>
      <c r="BW27" s="128">
        <f t="shared" si="2"/>
        <v>92</v>
      </c>
    </row>
    <row r="28" spans="1:75" ht="15.75" customHeight="1" x14ac:dyDescent="0.2">
      <c r="A28" s="2">
        <v>25</v>
      </c>
      <c r="B28" s="5" t="s">
        <v>0</v>
      </c>
      <c r="C28" s="5" t="s">
        <v>1</v>
      </c>
      <c r="D28" s="5" t="s">
        <v>12</v>
      </c>
      <c r="E28" s="5" t="s">
        <v>9</v>
      </c>
      <c r="F28" s="5">
        <v>1</v>
      </c>
      <c r="G28" s="5" t="s">
        <v>11</v>
      </c>
      <c r="I28" s="3">
        <v>25</v>
      </c>
      <c r="J28" s="5">
        <v>5</v>
      </c>
      <c r="K28" s="5">
        <v>4</v>
      </c>
      <c r="L28" s="5">
        <v>5</v>
      </c>
      <c r="M28" s="5">
        <v>4</v>
      </c>
      <c r="N28" s="5">
        <v>5</v>
      </c>
      <c r="O28" s="5">
        <v>5</v>
      </c>
      <c r="P28" s="5">
        <v>5</v>
      </c>
      <c r="Q28" s="5">
        <v>4</v>
      </c>
      <c r="R28" s="5">
        <v>5</v>
      </c>
      <c r="S28" s="5">
        <v>4</v>
      </c>
      <c r="T28" s="5">
        <v>5</v>
      </c>
      <c r="U28" s="5">
        <v>4</v>
      </c>
      <c r="V28" s="5">
        <v>5</v>
      </c>
      <c r="W28" s="5">
        <v>4</v>
      </c>
      <c r="X28" s="5">
        <v>5</v>
      </c>
      <c r="Y28" s="5">
        <v>4</v>
      </c>
      <c r="Z28" s="5">
        <v>2</v>
      </c>
      <c r="AA28" s="5">
        <v>2</v>
      </c>
      <c r="AB28" s="5">
        <v>5</v>
      </c>
      <c r="AC28" s="5">
        <v>3</v>
      </c>
      <c r="AD28" s="5">
        <v>5</v>
      </c>
      <c r="AE28" s="128">
        <f t="shared" si="0"/>
        <v>90</v>
      </c>
      <c r="AG28" s="3">
        <v>25</v>
      </c>
      <c r="AH28" s="5">
        <v>5</v>
      </c>
      <c r="AI28" s="5">
        <v>5</v>
      </c>
      <c r="AJ28" s="5">
        <v>4</v>
      </c>
      <c r="AK28" s="5">
        <v>5</v>
      </c>
      <c r="AL28" s="5">
        <v>5</v>
      </c>
      <c r="AM28" s="5">
        <v>5</v>
      </c>
      <c r="AN28" s="5">
        <v>5</v>
      </c>
      <c r="AO28" s="5">
        <v>3</v>
      </c>
      <c r="AP28" s="5">
        <v>5</v>
      </c>
      <c r="AQ28" s="5">
        <v>4</v>
      </c>
      <c r="AR28" s="5">
        <v>4</v>
      </c>
      <c r="AS28" s="5">
        <v>4</v>
      </c>
      <c r="AT28" s="5">
        <v>4</v>
      </c>
      <c r="AU28" s="5">
        <v>4</v>
      </c>
      <c r="AV28" s="5">
        <v>4</v>
      </c>
      <c r="AW28" s="5">
        <v>2</v>
      </c>
      <c r="AX28" s="5">
        <v>2</v>
      </c>
      <c r="AY28" s="128">
        <f t="shared" si="1"/>
        <v>70</v>
      </c>
      <c r="BA28" s="3">
        <v>25</v>
      </c>
      <c r="BB28" s="5">
        <v>5</v>
      </c>
      <c r="BC28" s="5">
        <v>4</v>
      </c>
      <c r="BD28" s="5">
        <v>4</v>
      </c>
      <c r="BE28" s="5">
        <v>4</v>
      </c>
      <c r="BF28" s="5">
        <v>4</v>
      </c>
      <c r="BG28" s="5">
        <v>4</v>
      </c>
      <c r="BH28" s="5">
        <v>4</v>
      </c>
      <c r="BI28" s="5">
        <v>4</v>
      </c>
      <c r="BJ28" s="5">
        <v>4</v>
      </c>
      <c r="BK28" s="5">
        <v>5</v>
      </c>
      <c r="BL28" s="5">
        <v>4</v>
      </c>
      <c r="BM28" s="5">
        <v>4</v>
      </c>
      <c r="BN28" s="5">
        <v>5</v>
      </c>
      <c r="BO28" s="5">
        <v>4</v>
      </c>
      <c r="BP28" s="5">
        <v>5</v>
      </c>
      <c r="BQ28" s="5">
        <v>4</v>
      </c>
      <c r="BR28" s="5">
        <v>5</v>
      </c>
      <c r="BS28" s="5">
        <v>4</v>
      </c>
      <c r="BT28" s="5">
        <v>5</v>
      </c>
      <c r="BU28" s="5">
        <v>4</v>
      </c>
      <c r="BV28" s="5">
        <v>4</v>
      </c>
      <c r="BW28" s="128">
        <f t="shared" si="2"/>
        <v>90</v>
      </c>
    </row>
    <row r="29" spans="1:75" ht="15.75" customHeight="1" x14ac:dyDescent="0.2">
      <c r="A29" s="2">
        <v>26</v>
      </c>
      <c r="B29" s="5" t="s">
        <v>0</v>
      </c>
      <c r="C29" s="5" t="s">
        <v>1</v>
      </c>
      <c r="D29" s="5" t="s">
        <v>12</v>
      </c>
      <c r="E29" s="5" t="s">
        <v>9</v>
      </c>
      <c r="F29" s="5">
        <v>1</v>
      </c>
      <c r="G29" s="5" t="s">
        <v>11</v>
      </c>
      <c r="I29" s="3">
        <v>26</v>
      </c>
      <c r="J29" s="5">
        <v>4</v>
      </c>
      <c r="K29" s="5">
        <v>5</v>
      </c>
      <c r="L29" s="5">
        <v>5</v>
      </c>
      <c r="M29" s="5">
        <v>5</v>
      </c>
      <c r="N29" s="5">
        <v>5</v>
      </c>
      <c r="O29" s="5">
        <v>4</v>
      </c>
      <c r="P29" s="5">
        <v>4</v>
      </c>
      <c r="Q29" s="5">
        <v>4</v>
      </c>
      <c r="R29" s="5">
        <v>4</v>
      </c>
      <c r="S29" s="5">
        <v>5</v>
      </c>
      <c r="T29" s="5">
        <v>4</v>
      </c>
      <c r="U29" s="5">
        <v>5</v>
      </c>
      <c r="V29" s="5">
        <v>4</v>
      </c>
      <c r="W29" s="5">
        <v>4</v>
      </c>
      <c r="X29" s="5">
        <v>4</v>
      </c>
      <c r="Y29" s="5">
        <v>5</v>
      </c>
      <c r="Z29" s="5">
        <v>3</v>
      </c>
      <c r="AA29" s="5">
        <v>5</v>
      </c>
      <c r="AB29" s="5">
        <v>3</v>
      </c>
      <c r="AC29" s="5">
        <v>4</v>
      </c>
      <c r="AD29" s="5">
        <v>4</v>
      </c>
      <c r="AE29" s="128">
        <f t="shared" si="0"/>
        <v>90</v>
      </c>
      <c r="AG29" s="3">
        <v>26</v>
      </c>
      <c r="AH29" s="5">
        <v>5</v>
      </c>
      <c r="AI29" s="5">
        <v>5</v>
      </c>
      <c r="AJ29" s="5">
        <v>5</v>
      </c>
      <c r="AK29" s="5">
        <v>4</v>
      </c>
      <c r="AL29" s="5">
        <v>4</v>
      </c>
      <c r="AM29" s="5">
        <v>5</v>
      </c>
      <c r="AN29" s="5">
        <v>4</v>
      </c>
      <c r="AO29" s="5">
        <v>4</v>
      </c>
      <c r="AP29" s="5">
        <v>4</v>
      </c>
      <c r="AQ29" s="5">
        <v>4</v>
      </c>
      <c r="AR29" s="5">
        <v>4</v>
      </c>
      <c r="AS29" s="5">
        <v>4</v>
      </c>
      <c r="AT29" s="5">
        <v>1</v>
      </c>
      <c r="AU29" s="5">
        <v>2</v>
      </c>
      <c r="AV29" s="5">
        <v>4</v>
      </c>
      <c r="AW29" s="5">
        <v>5</v>
      </c>
      <c r="AX29" s="5">
        <v>4</v>
      </c>
      <c r="AY29" s="128">
        <f t="shared" si="1"/>
        <v>68</v>
      </c>
      <c r="BA29" s="3">
        <v>26</v>
      </c>
      <c r="BB29" s="5">
        <v>5</v>
      </c>
      <c r="BC29" s="5">
        <v>5</v>
      </c>
      <c r="BD29" s="5">
        <v>5</v>
      </c>
      <c r="BE29" s="5">
        <v>5</v>
      </c>
      <c r="BF29" s="5">
        <v>5</v>
      </c>
      <c r="BG29" s="5">
        <v>5</v>
      </c>
      <c r="BH29" s="5">
        <v>5</v>
      </c>
      <c r="BI29" s="5">
        <v>5</v>
      </c>
      <c r="BJ29" s="5">
        <v>5</v>
      </c>
      <c r="BK29" s="5">
        <v>1</v>
      </c>
      <c r="BL29" s="5">
        <v>4</v>
      </c>
      <c r="BM29" s="5">
        <v>1</v>
      </c>
      <c r="BN29" s="5">
        <v>4</v>
      </c>
      <c r="BO29" s="5">
        <v>5</v>
      </c>
      <c r="BP29" s="5">
        <v>5</v>
      </c>
      <c r="BQ29" s="5">
        <v>5</v>
      </c>
      <c r="BR29" s="5">
        <v>5</v>
      </c>
      <c r="BS29" s="5">
        <v>4</v>
      </c>
      <c r="BT29" s="5">
        <v>5</v>
      </c>
      <c r="BU29" s="5">
        <v>5</v>
      </c>
      <c r="BV29" s="5">
        <v>5</v>
      </c>
      <c r="BW29" s="128">
        <f t="shared" si="2"/>
        <v>94</v>
      </c>
    </row>
    <row r="30" spans="1:75" ht="15.75" customHeight="1" x14ac:dyDescent="0.2">
      <c r="A30" s="2">
        <v>27</v>
      </c>
      <c r="B30" s="5" t="s">
        <v>0</v>
      </c>
      <c r="C30" s="5" t="s">
        <v>6</v>
      </c>
      <c r="D30" s="5" t="s">
        <v>12</v>
      </c>
      <c r="E30" s="5" t="s">
        <v>9</v>
      </c>
      <c r="F30" s="5">
        <v>1</v>
      </c>
      <c r="G30" s="5" t="s">
        <v>4</v>
      </c>
      <c r="I30" s="3">
        <v>27</v>
      </c>
      <c r="J30" s="5">
        <v>5</v>
      </c>
      <c r="K30" s="5">
        <v>4</v>
      </c>
      <c r="L30" s="5">
        <v>5</v>
      </c>
      <c r="M30" s="5">
        <v>5</v>
      </c>
      <c r="N30" s="5">
        <v>4</v>
      </c>
      <c r="O30" s="5">
        <v>3</v>
      </c>
      <c r="P30" s="5">
        <v>5</v>
      </c>
      <c r="Q30" s="5">
        <v>3</v>
      </c>
      <c r="R30" s="5">
        <v>4</v>
      </c>
      <c r="S30" s="5">
        <v>4</v>
      </c>
      <c r="T30" s="5">
        <v>5</v>
      </c>
      <c r="U30" s="5">
        <v>3</v>
      </c>
      <c r="V30" s="5">
        <v>4</v>
      </c>
      <c r="W30" s="5">
        <v>4</v>
      </c>
      <c r="X30" s="5">
        <v>4</v>
      </c>
      <c r="Y30" s="5">
        <v>4</v>
      </c>
      <c r="Z30" s="5">
        <v>4</v>
      </c>
      <c r="AA30" s="5">
        <v>4</v>
      </c>
      <c r="AB30" s="5">
        <v>4</v>
      </c>
      <c r="AC30" s="5">
        <v>4</v>
      </c>
      <c r="AD30" s="5">
        <v>4</v>
      </c>
      <c r="AE30" s="128">
        <f t="shared" si="0"/>
        <v>86</v>
      </c>
      <c r="AG30" s="3">
        <v>27</v>
      </c>
      <c r="AH30" s="5">
        <v>4</v>
      </c>
      <c r="AI30" s="5">
        <v>4</v>
      </c>
      <c r="AJ30" s="5">
        <v>5</v>
      </c>
      <c r="AK30" s="5">
        <v>4</v>
      </c>
      <c r="AL30" s="5">
        <v>5</v>
      </c>
      <c r="AM30" s="5">
        <v>4</v>
      </c>
      <c r="AN30" s="5">
        <v>4</v>
      </c>
      <c r="AO30" s="5">
        <v>5</v>
      </c>
      <c r="AP30" s="5">
        <v>4</v>
      </c>
      <c r="AQ30" s="5">
        <v>4</v>
      </c>
      <c r="AR30" s="5">
        <v>5</v>
      </c>
      <c r="AS30" s="5">
        <v>4</v>
      </c>
      <c r="AT30" s="5">
        <v>4</v>
      </c>
      <c r="AU30" s="5">
        <v>4</v>
      </c>
      <c r="AV30" s="5">
        <v>5</v>
      </c>
      <c r="AW30" s="5">
        <v>5</v>
      </c>
      <c r="AX30" s="5">
        <v>4</v>
      </c>
      <c r="AY30" s="128">
        <f t="shared" si="1"/>
        <v>74</v>
      </c>
      <c r="BA30" s="3">
        <v>27</v>
      </c>
      <c r="BB30" s="5">
        <v>5</v>
      </c>
      <c r="BC30" s="5">
        <v>5</v>
      </c>
      <c r="BD30" s="5">
        <v>3</v>
      </c>
      <c r="BE30" s="5">
        <v>4</v>
      </c>
      <c r="BF30" s="5">
        <v>4</v>
      </c>
      <c r="BG30" s="5">
        <v>5</v>
      </c>
      <c r="BH30" s="5">
        <v>3</v>
      </c>
      <c r="BI30" s="5">
        <v>3</v>
      </c>
      <c r="BJ30" s="5">
        <v>5</v>
      </c>
      <c r="BK30" s="5">
        <v>5</v>
      </c>
      <c r="BL30" s="5">
        <v>4</v>
      </c>
      <c r="BM30" s="5">
        <v>5</v>
      </c>
      <c r="BN30" s="5">
        <v>4</v>
      </c>
      <c r="BO30" s="5">
        <v>5</v>
      </c>
      <c r="BP30" s="5">
        <v>5</v>
      </c>
      <c r="BQ30" s="5">
        <v>4</v>
      </c>
      <c r="BR30" s="5">
        <v>4</v>
      </c>
      <c r="BS30" s="5">
        <v>5</v>
      </c>
      <c r="BT30" s="5">
        <v>4</v>
      </c>
      <c r="BU30" s="5">
        <v>5</v>
      </c>
      <c r="BV30" s="5">
        <v>4</v>
      </c>
      <c r="BW30" s="128">
        <f t="shared" si="2"/>
        <v>91</v>
      </c>
    </row>
    <row r="31" spans="1:75" ht="15.75" customHeight="1" x14ac:dyDescent="0.2">
      <c r="A31" s="3">
        <v>28</v>
      </c>
      <c r="B31" s="5" t="s">
        <v>0</v>
      </c>
      <c r="C31" s="5" t="s">
        <v>6</v>
      </c>
      <c r="D31" s="5" t="s">
        <v>12</v>
      </c>
      <c r="E31" s="5" t="s">
        <v>9</v>
      </c>
      <c r="F31" s="5">
        <v>2</v>
      </c>
      <c r="G31" s="5" t="s">
        <v>4</v>
      </c>
      <c r="I31" s="3">
        <v>28</v>
      </c>
      <c r="J31" s="5">
        <v>4</v>
      </c>
      <c r="K31" s="5">
        <v>5</v>
      </c>
      <c r="L31" s="5">
        <v>5</v>
      </c>
      <c r="M31" s="5">
        <v>5</v>
      </c>
      <c r="N31" s="5">
        <v>4</v>
      </c>
      <c r="O31" s="5">
        <v>5</v>
      </c>
      <c r="P31" s="5">
        <v>4</v>
      </c>
      <c r="Q31" s="5">
        <v>4</v>
      </c>
      <c r="R31" s="5">
        <v>4</v>
      </c>
      <c r="S31" s="5">
        <v>4</v>
      </c>
      <c r="T31" s="5">
        <v>5</v>
      </c>
      <c r="U31" s="5">
        <v>5</v>
      </c>
      <c r="V31" s="5">
        <v>3</v>
      </c>
      <c r="W31" s="5">
        <v>4</v>
      </c>
      <c r="X31" s="5">
        <v>5</v>
      </c>
      <c r="Y31" s="5">
        <v>4</v>
      </c>
      <c r="Z31" s="5">
        <v>4</v>
      </c>
      <c r="AA31" s="5">
        <v>4</v>
      </c>
      <c r="AB31" s="5">
        <v>4</v>
      </c>
      <c r="AC31" s="5">
        <v>4</v>
      </c>
      <c r="AD31" s="5">
        <v>4</v>
      </c>
      <c r="AE31" s="128">
        <f t="shared" si="0"/>
        <v>90</v>
      </c>
      <c r="AG31" s="3">
        <v>28</v>
      </c>
      <c r="AH31" s="5">
        <v>5</v>
      </c>
      <c r="AI31" s="5">
        <v>4</v>
      </c>
      <c r="AJ31" s="5">
        <v>5</v>
      </c>
      <c r="AK31" s="5">
        <v>4</v>
      </c>
      <c r="AL31" s="5">
        <v>5</v>
      </c>
      <c r="AM31" s="5">
        <v>4</v>
      </c>
      <c r="AN31" s="5">
        <v>4</v>
      </c>
      <c r="AO31" s="5">
        <v>4</v>
      </c>
      <c r="AP31" s="5">
        <v>5</v>
      </c>
      <c r="AQ31" s="5">
        <v>4</v>
      </c>
      <c r="AR31" s="5">
        <v>4</v>
      </c>
      <c r="AS31" s="5">
        <v>4</v>
      </c>
      <c r="AT31" s="5">
        <v>4</v>
      </c>
      <c r="AU31" s="5">
        <v>5</v>
      </c>
      <c r="AV31" s="5">
        <v>4</v>
      </c>
      <c r="AW31" s="5">
        <v>4</v>
      </c>
      <c r="AX31" s="5">
        <v>4</v>
      </c>
      <c r="AY31" s="128">
        <f t="shared" si="1"/>
        <v>73</v>
      </c>
      <c r="BA31" s="3">
        <v>28</v>
      </c>
      <c r="BB31" s="5">
        <v>5</v>
      </c>
      <c r="BC31" s="5">
        <v>5</v>
      </c>
      <c r="BD31" s="5">
        <v>5</v>
      </c>
      <c r="BE31" s="5">
        <v>4</v>
      </c>
      <c r="BF31" s="5">
        <v>4</v>
      </c>
      <c r="BG31" s="5">
        <v>4</v>
      </c>
      <c r="BH31" s="5">
        <v>4</v>
      </c>
      <c r="BI31" s="5">
        <v>4</v>
      </c>
      <c r="BJ31" s="5">
        <v>5</v>
      </c>
      <c r="BK31" s="5">
        <v>4</v>
      </c>
      <c r="BL31" s="5">
        <v>4</v>
      </c>
      <c r="BM31" s="5">
        <v>4</v>
      </c>
      <c r="BN31" s="5">
        <v>4</v>
      </c>
      <c r="BO31" s="5">
        <v>5</v>
      </c>
      <c r="BP31" s="5">
        <v>3</v>
      </c>
      <c r="BQ31" s="5">
        <v>5</v>
      </c>
      <c r="BR31" s="5">
        <v>4</v>
      </c>
      <c r="BS31" s="5">
        <v>5</v>
      </c>
      <c r="BT31" s="5">
        <v>5</v>
      </c>
      <c r="BU31" s="5">
        <v>5</v>
      </c>
      <c r="BV31" s="5">
        <v>4</v>
      </c>
      <c r="BW31" s="128">
        <f t="shared" si="2"/>
        <v>92</v>
      </c>
    </row>
    <row r="32" spans="1:75" ht="15.75" customHeight="1" x14ac:dyDescent="0.2">
      <c r="A32" s="2">
        <v>29</v>
      </c>
      <c r="B32" s="5" t="s">
        <v>0</v>
      </c>
      <c r="C32" s="5" t="s">
        <v>1</v>
      </c>
      <c r="D32" s="5" t="s">
        <v>12</v>
      </c>
      <c r="E32" s="5" t="s">
        <v>9</v>
      </c>
      <c r="F32" s="5">
        <v>1</v>
      </c>
      <c r="G32" s="5" t="s">
        <v>4</v>
      </c>
      <c r="I32" s="3">
        <v>29</v>
      </c>
      <c r="J32" s="5">
        <v>4</v>
      </c>
      <c r="K32" s="5">
        <v>5</v>
      </c>
      <c r="L32" s="5">
        <v>5</v>
      </c>
      <c r="M32" s="5">
        <v>5</v>
      </c>
      <c r="N32" s="5">
        <v>5</v>
      </c>
      <c r="O32" s="5">
        <v>4</v>
      </c>
      <c r="P32" s="5">
        <v>4</v>
      </c>
      <c r="Q32" s="5">
        <v>4</v>
      </c>
      <c r="R32" s="5">
        <v>5</v>
      </c>
      <c r="S32" s="5">
        <v>5</v>
      </c>
      <c r="T32" s="5">
        <v>4</v>
      </c>
      <c r="U32" s="5">
        <v>4</v>
      </c>
      <c r="V32" s="5">
        <v>4</v>
      </c>
      <c r="W32" s="5">
        <v>4</v>
      </c>
      <c r="X32" s="5">
        <v>4</v>
      </c>
      <c r="Y32" s="5">
        <v>4</v>
      </c>
      <c r="Z32" s="5">
        <v>4</v>
      </c>
      <c r="AA32" s="5">
        <v>5</v>
      </c>
      <c r="AB32" s="5">
        <v>4</v>
      </c>
      <c r="AC32" s="5">
        <v>4</v>
      </c>
      <c r="AD32" s="5">
        <v>4</v>
      </c>
      <c r="AE32" s="128">
        <f t="shared" si="0"/>
        <v>91</v>
      </c>
      <c r="AG32" s="3">
        <v>29</v>
      </c>
      <c r="AH32" s="5">
        <v>5</v>
      </c>
      <c r="AI32" s="5">
        <v>4</v>
      </c>
      <c r="AJ32" s="5">
        <v>5</v>
      </c>
      <c r="AK32" s="5">
        <v>4</v>
      </c>
      <c r="AL32" s="5">
        <v>5</v>
      </c>
      <c r="AM32" s="5">
        <v>4</v>
      </c>
      <c r="AN32" s="5">
        <v>4</v>
      </c>
      <c r="AO32" s="5">
        <v>4</v>
      </c>
      <c r="AP32" s="5">
        <v>5</v>
      </c>
      <c r="AQ32" s="5">
        <v>4</v>
      </c>
      <c r="AR32" s="5">
        <v>4</v>
      </c>
      <c r="AS32" s="5">
        <v>4</v>
      </c>
      <c r="AT32" s="5">
        <v>4</v>
      </c>
      <c r="AU32" s="5">
        <v>5</v>
      </c>
      <c r="AV32" s="5">
        <v>4</v>
      </c>
      <c r="AW32" s="5">
        <v>4</v>
      </c>
      <c r="AX32" s="5">
        <v>4</v>
      </c>
      <c r="AY32" s="128">
        <f t="shared" si="1"/>
        <v>73</v>
      </c>
      <c r="BA32" s="3">
        <v>29</v>
      </c>
      <c r="BB32" s="9">
        <v>5</v>
      </c>
      <c r="BC32" s="9">
        <v>4</v>
      </c>
      <c r="BD32" s="9">
        <v>5</v>
      </c>
      <c r="BE32" s="9">
        <v>4</v>
      </c>
      <c r="BF32" s="9">
        <v>4</v>
      </c>
      <c r="BG32" s="9">
        <v>5</v>
      </c>
      <c r="BH32" s="9">
        <v>5</v>
      </c>
      <c r="BI32" s="9">
        <v>4</v>
      </c>
      <c r="BJ32" s="9">
        <v>3</v>
      </c>
      <c r="BK32" s="9">
        <v>3</v>
      </c>
      <c r="BL32" s="9">
        <v>4</v>
      </c>
      <c r="BM32" s="9">
        <v>4</v>
      </c>
      <c r="BN32" s="9">
        <v>3</v>
      </c>
      <c r="BO32" s="9">
        <v>5</v>
      </c>
      <c r="BP32" s="9">
        <v>5</v>
      </c>
      <c r="BQ32" s="9">
        <v>4</v>
      </c>
      <c r="BR32" s="9">
        <v>4</v>
      </c>
      <c r="BS32" s="9">
        <v>5</v>
      </c>
      <c r="BT32" s="9">
        <v>5</v>
      </c>
      <c r="BU32" s="9">
        <v>4</v>
      </c>
      <c r="BV32" s="9">
        <v>5</v>
      </c>
      <c r="BW32" s="128">
        <f t="shared" si="2"/>
        <v>90</v>
      </c>
    </row>
    <row r="33" spans="1:75" ht="15.75" customHeight="1" x14ac:dyDescent="0.2">
      <c r="A33" s="2">
        <v>30</v>
      </c>
      <c r="B33" s="5" t="s">
        <v>0</v>
      </c>
      <c r="C33" s="5" t="s">
        <v>1</v>
      </c>
      <c r="D33" s="5" t="s">
        <v>12</v>
      </c>
      <c r="E33" s="5" t="s">
        <v>9</v>
      </c>
      <c r="F33" s="5">
        <v>2</v>
      </c>
      <c r="G33" s="5" t="s">
        <v>11</v>
      </c>
      <c r="I33" s="3">
        <v>30</v>
      </c>
      <c r="J33" s="5">
        <v>5</v>
      </c>
      <c r="K33" s="5">
        <v>5</v>
      </c>
      <c r="L33" s="5">
        <v>4</v>
      </c>
      <c r="M33" s="5">
        <v>4</v>
      </c>
      <c r="N33" s="5">
        <v>5</v>
      </c>
      <c r="O33" s="5">
        <v>4</v>
      </c>
      <c r="P33" s="5">
        <v>4</v>
      </c>
      <c r="Q33" s="5">
        <v>4</v>
      </c>
      <c r="R33" s="5">
        <v>4</v>
      </c>
      <c r="S33" s="5">
        <v>5</v>
      </c>
      <c r="T33" s="5">
        <v>5</v>
      </c>
      <c r="U33" s="5">
        <v>4</v>
      </c>
      <c r="V33" s="5">
        <v>4</v>
      </c>
      <c r="W33" s="5">
        <v>2</v>
      </c>
      <c r="X33" s="5">
        <v>2</v>
      </c>
      <c r="Y33" s="5">
        <v>5</v>
      </c>
      <c r="Z33" s="5">
        <v>4</v>
      </c>
      <c r="AA33" s="5">
        <v>5</v>
      </c>
      <c r="AB33" s="5">
        <v>5</v>
      </c>
      <c r="AC33" s="5">
        <v>4</v>
      </c>
      <c r="AD33" s="5">
        <v>5</v>
      </c>
      <c r="AE33" s="128">
        <f t="shared" si="0"/>
        <v>89</v>
      </c>
      <c r="AG33" s="3">
        <v>30</v>
      </c>
      <c r="AH33" s="5">
        <v>5</v>
      </c>
      <c r="AI33" s="5">
        <v>4</v>
      </c>
      <c r="AJ33" s="5">
        <v>5</v>
      </c>
      <c r="AK33" s="5">
        <v>4</v>
      </c>
      <c r="AL33" s="5">
        <v>5</v>
      </c>
      <c r="AM33" s="5">
        <v>4</v>
      </c>
      <c r="AN33" s="5">
        <v>4</v>
      </c>
      <c r="AO33" s="5">
        <v>5</v>
      </c>
      <c r="AP33" s="5">
        <v>5</v>
      </c>
      <c r="AQ33" s="5">
        <v>4</v>
      </c>
      <c r="AR33" s="5">
        <v>5</v>
      </c>
      <c r="AS33" s="5">
        <v>5</v>
      </c>
      <c r="AT33" s="5">
        <v>2</v>
      </c>
      <c r="AU33" s="5">
        <v>5</v>
      </c>
      <c r="AV33" s="5">
        <v>2</v>
      </c>
      <c r="AW33" s="5">
        <v>5</v>
      </c>
      <c r="AX33" s="5">
        <v>5</v>
      </c>
      <c r="AY33" s="128">
        <f t="shared" si="1"/>
        <v>74</v>
      </c>
      <c r="BA33" s="3">
        <v>30</v>
      </c>
      <c r="BB33" s="9">
        <v>5</v>
      </c>
      <c r="BC33" s="9">
        <v>5</v>
      </c>
      <c r="BD33" s="9">
        <v>4</v>
      </c>
      <c r="BE33" s="9">
        <v>5</v>
      </c>
      <c r="BF33" s="9">
        <v>4</v>
      </c>
      <c r="BG33" s="9">
        <v>5</v>
      </c>
      <c r="BH33" s="9">
        <v>5</v>
      </c>
      <c r="BI33" s="9">
        <v>4</v>
      </c>
      <c r="BJ33" s="9">
        <v>4</v>
      </c>
      <c r="BK33" s="9">
        <v>5</v>
      </c>
      <c r="BL33" s="9">
        <v>4</v>
      </c>
      <c r="BM33" s="9">
        <v>4</v>
      </c>
      <c r="BN33" s="9">
        <v>4</v>
      </c>
      <c r="BO33" s="9">
        <v>4</v>
      </c>
      <c r="BP33" s="9">
        <v>4</v>
      </c>
      <c r="BQ33" s="9">
        <v>5</v>
      </c>
      <c r="BR33" s="9">
        <v>4</v>
      </c>
      <c r="BS33" s="9">
        <v>4</v>
      </c>
      <c r="BT33" s="9">
        <v>5</v>
      </c>
      <c r="BU33" s="9">
        <v>4</v>
      </c>
      <c r="BV33" s="9">
        <v>4</v>
      </c>
      <c r="BW33" s="128">
        <f t="shared" si="2"/>
        <v>92</v>
      </c>
    </row>
    <row r="34" spans="1:75" ht="15.75" customHeight="1" x14ac:dyDescent="0.2">
      <c r="A34" s="2">
        <v>31</v>
      </c>
      <c r="B34" s="5" t="s">
        <v>0</v>
      </c>
      <c r="C34" s="5" t="s">
        <v>1</v>
      </c>
      <c r="D34" s="5" t="s">
        <v>12</v>
      </c>
      <c r="E34" s="5" t="s">
        <v>9</v>
      </c>
      <c r="F34" s="5">
        <v>1</v>
      </c>
      <c r="G34" s="5" t="s">
        <v>4</v>
      </c>
      <c r="I34" s="3">
        <v>31</v>
      </c>
      <c r="J34" s="5">
        <v>5</v>
      </c>
      <c r="K34" s="5">
        <v>4</v>
      </c>
      <c r="L34" s="5">
        <v>5</v>
      </c>
      <c r="M34" s="5">
        <v>5</v>
      </c>
      <c r="N34" s="5">
        <v>5</v>
      </c>
      <c r="O34" s="5">
        <v>4</v>
      </c>
      <c r="P34" s="5">
        <v>5</v>
      </c>
      <c r="Q34" s="5">
        <v>5</v>
      </c>
      <c r="R34" s="5">
        <v>5</v>
      </c>
      <c r="S34" s="5">
        <v>4</v>
      </c>
      <c r="T34" s="5">
        <v>5</v>
      </c>
      <c r="U34" s="5">
        <v>4</v>
      </c>
      <c r="V34" s="5">
        <v>1</v>
      </c>
      <c r="W34" s="5">
        <v>1</v>
      </c>
      <c r="X34" s="5">
        <v>2</v>
      </c>
      <c r="Y34" s="5">
        <v>2</v>
      </c>
      <c r="Z34" s="5">
        <v>2</v>
      </c>
      <c r="AA34" s="5">
        <v>1</v>
      </c>
      <c r="AB34" s="5">
        <v>4</v>
      </c>
      <c r="AC34" s="5">
        <v>2</v>
      </c>
      <c r="AD34" s="5">
        <v>5</v>
      </c>
      <c r="AE34" s="128">
        <f t="shared" si="0"/>
        <v>76</v>
      </c>
      <c r="AG34" s="3">
        <v>31</v>
      </c>
      <c r="AH34" s="5">
        <v>5</v>
      </c>
      <c r="AI34" s="5">
        <v>5</v>
      </c>
      <c r="AJ34" s="5">
        <v>4</v>
      </c>
      <c r="AK34" s="5">
        <v>4</v>
      </c>
      <c r="AL34" s="5">
        <v>5</v>
      </c>
      <c r="AM34" s="5">
        <v>5</v>
      </c>
      <c r="AN34" s="5">
        <v>5</v>
      </c>
      <c r="AO34" s="5">
        <v>4</v>
      </c>
      <c r="AP34" s="5">
        <v>2</v>
      </c>
      <c r="AQ34" s="5">
        <v>1</v>
      </c>
      <c r="AR34" s="5">
        <v>1</v>
      </c>
      <c r="AS34" s="5">
        <v>5</v>
      </c>
      <c r="AT34" s="5">
        <v>2</v>
      </c>
      <c r="AU34" s="5">
        <v>2</v>
      </c>
      <c r="AV34" s="5">
        <v>1</v>
      </c>
      <c r="AW34" s="5">
        <v>4</v>
      </c>
      <c r="AX34" s="5">
        <v>4</v>
      </c>
      <c r="AY34" s="128">
        <f t="shared" si="1"/>
        <v>59</v>
      </c>
      <c r="BA34" s="3">
        <v>31</v>
      </c>
      <c r="BB34" s="9">
        <v>4</v>
      </c>
      <c r="BC34" s="9">
        <v>5</v>
      </c>
      <c r="BD34" s="9">
        <v>4</v>
      </c>
      <c r="BE34" s="9">
        <v>5</v>
      </c>
      <c r="BF34" s="9">
        <v>4</v>
      </c>
      <c r="BG34" s="9">
        <v>5</v>
      </c>
      <c r="BH34" s="9">
        <v>4</v>
      </c>
      <c r="BI34" s="9">
        <v>4</v>
      </c>
      <c r="BJ34" s="9">
        <v>5</v>
      </c>
      <c r="BK34" s="9">
        <v>4</v>
      </c>
      <c r="BL34" s="9">
        <v>4</v>
      </c>
      <c r="BM34" s="9">
        <v>3</v>
      </c>
      <c r="BN34" s="9">
        <v>5</v>
      </c>
      <c r="BO34" s="9">
        <v>4</v>
      </c>
      <c r="BP34" s="9">
        <v>5</v>
      </c>
      <c r="BQ34" s="9">
        <v>4</v>
      </c>
      <c r="BR34" s="9">
        <v>5</v>
      </c>
      <c r="BS34" s="9">
        <v>4</v>
      </c>
      <c r="BT34" s="9">
        <v>5</v>
      </c>
      <c r="BU34" s="9">
        <v>4</v>
      </c>
      <c r="BV34" s="9">
        <v>5</v>
      </c>
      <c r="BW34" s="128">
        <f t="shared" si="2"/>
        <v>92</v>
      </c>
    </row>
    <row r="35" spans="1:75" ht="15.75" customHeight="1" x14ac:dyDescent="0.2">
      <c r="A35" s="3">
        <v>32</v>
      </c>
      <c r="B35" s="5" t="s">
        <v>0</v>
      </c>
      <c r="C35" s="5" t="s">
        <v>6</v>
      </c>
      <c r="D35" s="5" t="s">
        <v>12</v>
      </c>
      <c r="E35" s="5" t="s">
        <v>9</v>
      </c>
      <c r="F35" s="5">
        <v>1</v>
      </c>
      <c r="G35" s="5" t="s">
        <v>11</v>
      </c>
      <c r="I35" s="3">
        <v>32</v>
      </c>
      <c r="J35" s="5">
        <v>5</v>
      </c>
      <c r="K35" s="5">
        <v>4</v>
      </c>
      <c r="L35" s="5">
        <v>4</v>
      </c>
      <c r="M35" s="5">
        <v>5</v>
      </c>
      <c r="N35" s="5">
        <v>5</v>
      </c>
      <c r="O35" s="5">
        <v>4</v>
      </c>
      <c r="P35" s="5">
        <v>4</v>
      </c>
      <c r="Q35" s="5">
        <v>4</v>
      </c>
      <c r="R35" s="5">
        <v>5</v>
      </c>
      <c r="S35" s="5">
        <v>5</v>
      </c>
      <c r="T35" s="5">
        <v>5</v>
      </c>
      <c r="U35" s="5">
        <v>4</v>
      </c>
      <c r="V35" s="5">
        <v>2</v>
      </c>
      <c r="W35" s="5">
        <v>2</v>
      </c>
      <c r="X35" s="5">
        <v>2</v>
      </c>
      <c r="Y35" s="5">
        <v>2</v>
      </c>
      <c r="Z35" s="5">
        <v>2</v>
      </c>
      <c r="AA35" s="5">
        <v>2</v>
      </c>
      <c r="AB35" s="5">
        <v>2</v>
      </c>
      <c r="AC35" s="5">
        <v>1</v>
      </c>
      <c r="AD35" s="5">
        <v>1</v>
      </c>
      <c r="AE35" s="128">
        <f t="shared" si="0"/>
        <v>70</v>
      </c>
      <c r="AG35" s="3">
        <v>32</v>
      </c>
      <c r="AH35" s="5">
        <v>4</v>
      </c>
      <c r="AI35" s="5">
        <v>4</v>
      </c>
      <c r="AJ35" s="5">
        <v>5</v>
      </c>
      <c r="AK35" s="5">
        <v>3</v>
      </c>
      <c r="AL35" s="5">
        <v>5</v>
      </c>
      <c r="AM35" s="5">
        <v>4</v>
      </c>
      <c r="AN35" s="5">
        <v>1</v>
      </c>
      <c r="AO35" s="5">
        <v>1</v>
      </c>
      <c r="AP35" s="5">
        <v>2</v>
      </c>
      <c r="AQ35" s="5">
        <v>2</v>
      </c>
      <c r="AR35" s="5">
        <v>2</v>
      </c>
      <c r="AS35" s="5">
        <v>3</v>
      </c>
      <c r="AT35" s="5">
        <v>5</v>
      </c>
      <c r="AU35" s="5">
        <v>3</v>
      </c>
      <c r="AV35" s="5">
        <v>5</v>
      </c>
      <c r="AW35" s="5">
        <v>4</v>
      </c>
      <c r="AX35" s="5">
        <v>2</v>
      </c>
      <c r="AY35" s="128">
        <f t="shared" si="1"/>
        <v>55</v>
      </c>
      <c r="BA35" s="3">
        <v>32</v>
      </c>
      <c r="BB35" s="5">
        <v>4</v>
      </c>
      <c r="BC35" s="5">
        <v>5</v>
      </c>
      <c r="BD35" s="5">
        <v>4</v>
      </c>
      <c r="BE35" s="5">
        <v>3</v>
      </c>
      <c r="BF35" s="5">
        <v>4</v>
      </c>
      <c r="BG35" s="5">
        <v>3</v>
      </c>
      <c r="BH35" s="5">
        <v>4</v>
      </c>
      <c r="BI35" s="5">
        <v>5</v>
      </c>
      <c r="BJ35" s="5">
        <v>5</v>
      </c>
      <c r="BK35" s="5">
        <v>4</v>
      </c>
      <c r="BL35" s="5">
        <v>4</v>
      </c>
      <c r="BM35" s="5">
        <v>4</v>
      </c>
      <c r="BN35" s="5">
        <v>4</v>
      </c>
      <c r="BO35" s="5">
        <v>5</v>
      </c>
      <c r="BP35" s="5">
        <v>5</v>
      </c>
      <c r="BQ35" s="5">
        <v>5</v>
      </c>
      <c r="BR35" s="5">
        <v>3</v>
      </c>
      <c r="BS35" s="5">
        <v>5</v>
      </c>
      <c r="BT35" s="5">
        <v>3</v>
      </c>
      <c r="BU35" s="5">
        <v>5</v>
      </c>
      <c r="BV35" s="5">
        <v>5</v>
      </c>
      <c r="BW35" s="128">
        <f t="shared" si="2"/>
        <v>89</v>
      </c>
    </row>
    <row r="36" spans="1:75" ht="15.75" customHeight="1" x14ac:dyDescent="0.2">
      <c r="A36" s="2">
        <v>33</v>
      </c>
      <c r="B36" s="5" t="s">
        <v>0</v>
      </c>
      <c r="C36" s="5" t="s">
        <v>1</v>
      </c>
      <c r="D36" s="5" t="s">
        <v>12</v>
      </c>
      <c r="E36" s="5" t="s">
        <v>9</v>
      </c>
      <c r="F36" s="5">
        <v>3</v>
      </c>
      <c r="G36" s="5" t="s">
        <v>11</v>
      </c>
      <c r="I36" s="3">
        <v>33</v>
      </c>
      <c r="J36" s="5">
        <v>2</v>
      </c>
      <c r="K36" s="5">
        <v>1</v>
      </c>
      <c r="L36" s="5">
        <v>3</v>
      </c>
      <c r="M36" s="5">
        <v>2</v>
      </c>
      <c r="N36" s="5">
        <v>3</v>
      </c>
      <c r="O36" s="5">
        <v>2</v>
      </c>
      <c r="P36" s="5">
        <v>1</v>
      </c>
      <c r="Q36" s="5">
        <v>5</v>
      </c>
      <c r="R36" s="5">
        <v>4</v>
      </c>
      <c r="S36" s="5">
        <v>3</v>
      </c>
      <c r="T36" s="5">
        <v>4</v>
      </c>
      <c r="U36" s="5">
        <v>3</v>
      </c>
      <c r="V36" s="5">
        <v>4</v>
      </c>
      <c r="W36" s="5">
        <v>4</v>
      </c>
      <c r="X36" s="5">
        <v>4</v>
      </c>
      <c r="Y36" s="5">
        <v>5</v>
      </c>
      <c r="Z36" s="5">
        <v>5</v>
      </c>
      <c r="AA36" s="5">
        <v>3</v>
      </c>
      <c r="AB36" s="5">
        <v>3</v>
      </c>
      <c r="AC36" s="5">
        <v>4</v>
      </c>
      <c r="AD36" s="5">
        <v>4</v>
      </c>
      <c r="AE36" s="128">
        <f t="shared" ref="AE36:AE67" si="3">SUM(J36:AD36)</f>
        <v>69</v>
      </c>
      <c r="AG36" s="3">
        <v>33</v>
      </c>
      <c r="AH36" s="5">
        <v>4</v>
      </c>
      <c r="AI36" s="5">
        <v>4</v>
      </c>
      <c r="AJ36" s="5">
        <v>3</v>
      </c>
      <c r="AK36" s="5">
        <v>4</v>
      </c>
      <c r="AL36" s="5">
        <v>1</v>
      </c>
      <c r="AM36" s="5">
        <v>1</v>
      </c>
      <c r="AN36" s="5">
        <v>4</v>
      </c>
      <c r="AO36" s="5">
        <v>5</v>
      </c>
      <c r="AP36" s="5">
        <v>5</v>
      </c>
      <c r="AQ36" s="5">
        <v>5</v>
      </c>
      <c r="AR36" s="5">
        <v>4</v>
      </c>
      <c r="AS36" s="5">
        <v>2</v>
      </c>
      <c r="AT36" s="5">
        <v>5</v>
      </c>
      <c r="AU36" s="5">
        <v>5</v>
      </c>
      <c r="AV36" s="5">
        <v>5</v>
      </c>
      <c r="AW36" s="5">
        <v>3</v>
      </c>
      <c r="AX36" s="5">
        <v>4</v>
      </c>
      <c r="AY36" s="128">
        <f t="shared" ref="AY36:AY67" si="4">SUM(AH36:AX36)</f>
        <v>64</v>
      </c>
      <c r="BA36" s="3">
        <v>33</v>
      </c>
      <c r="BB36" s="5">
        <v>3</v>
      </c>
      <c r="BC36" s="5">
        <v>4</v>
      </c>
      <c r="BD36" s="5">
        <v>4</v>
      </c>
      <c r="BE36" s="5">
        <v>3</v>
      </c>
      <c r="BF36" s="5">
        <v>3</v>
      </c>
      <c r="BG36" s="5">
        <v>4</v>
      </c>
      <c r="BH36" s="5">
        <v>3</v>
      </c>
      <c r="BI36" s="5">
        <v>3</v>
      </c>
      <c r="BJ36" s="5">
        <v>4</v>
      </c>
      <c r="BK36" s="5">
        <v>5</v>
      </c>
      <c r="BL36" s="5">
        <v>4</v>
      </c>
      <c r="BM36" s="5">
        <v>5</v>
      </c>
      <c r="BN36" s="5">
        <v>5</v>
      </c>
      <c r="BO36" s="5">
        <v>5</v>
      </c>
      <c r="BP36" s="5">
        <v>5</v>
      </c>
      <c r="BQ36" s="5">
        <v>2</v>
      </c>
      <c r="BR36" s="5">
        <v>5</v>
      </c>
      <c r="BS36" s="5">
        <v>3</v>
      </c>
      <c r="BT36" s="5">
        <v>4</v>
      </c>
      <c r="BU36" s="5">
        <v>1</v>
      </c>
      <c r="BV36" s="5">
        <v>1</v>
      </c>
      <c r="BW36" s="128">
        <f t="shared" ref="BW36:BW67" si="5">SUM(BB36:BV36)</f>
        <v>76</v>
      </c>
    </row>
    <row r="37" spans="1:75" ht="15.75" customHeight="1" x14ac:dyDescent="0.2">
      <c r="A37" s="2">
        <v>34</v>
      </c>
      <c r="B37" s="5" t="s">
        <v>0</v>
      </c>
      <c r="C37" s="5" t="s">
        <v>1</v>
      </c>
      <c r="D37" s="5" t="s">
        <v>7</v>
      </c>
      <c r="E37" s="5" t="s">
        <v>3</v>
      </c>
      <c r="F37" s="5">
        <v>1</v>
      </c>
      <c r="G37" s="5" t="s">
        <v>11</v>
      </c>
      <c r="I37" s="3">
        <v>34</v>
      </c>
      <c r="J37" s="5">
        <v>4</v>
      </c>
      <c r="K37" s="5">
        <v>3</v>
      </c>
      <c r="L37" s="5">
        <v>4</v>
      </c>
      <c r="M37" s="5">
        <v>5</v>
      </c>
      <c r="N37" s="5">
        <v>5</v>
      </c>
      <c r="O37" s="5">
        <v>5</v>
      </c>
      <c r="P37" s="5">
        <v>4</v>
      </c>
      <c r="Q37" s="5">
        <v>4</v>
      </c>
      <c r="R37" s="5">
        <v>5</v>
      </c>
      <c r="S37" s="5">
        <v>3</v>
      </c>
      <c r="T37" s="5">
        <v>3</v>
      </c>
      <c r="U37" s="5">
        <v>4</v>
      </c>
      <c r="V37" s="5">
        <v>3</v>
      </c>
      <c r="W37" s="5">
        <v>3</v>
      </c>
      <c r="X37" s="5">
        <v>3</v>
      </c>
      <c r="Y37" s="5">
        <v>3</v>
      </c>
      <c r="Z37" s="5">
        <v>3</v>
      </c>
      <c r="AA37" s="5">
        <v>3</v>
      </c>
      <c r="AB37" s="5">
        <v>3</v>
      </c>
      <c r="AC37" s="5">
        <v>3</v>
      </c>
      <c r="AD37" s="5">
        <v>3</v>
      </c>
      <c r="AE37" s="128">
        <f t="shared" si="3"/>
        <v>76</v>
      </c>
      <c r="AG37" s="3">
        <v>34</v>
      </c>
      <c r="AH37" s="5">
        <v>3</v>
      </c>
      <c r="AI37" s="5">
        <v>3</v>
      </c>
      <c r="AJ37" s="5">
        <v>4</v>
      </c>
      <c r="AK37" s="5">
        <v>3</v>
      </c>
      <c r="AL37" s="5">
        <v>3</v>
      </c>
      <c r="AM37" s="5">
        <v>4</v>
      </c>
      <c r="AN37" s="5">
        <v>3</v>
      </c>
      <c r="AO37" s="5">
        <v>4</v>
      </c>
      <c r="AP37" s="5">
        <v>4</v>
      </c>
      <c r="AQ37" s="5">
        <v>3</v>
      </c>
      <c r="AR37" s="5">
        <v>4</v>
      </c>
      <c r="AS37" s="5">
        <v>3</v>
      </c>
      <c r="AT37" s="5">
        <v>3</v>
      </c>
      <c r="AU37" s="5">
        <v>3</v>
      </c>
      <c r="AV37" s="5">
        <v>4</v>
      </c>
      <c r="AW37" s="5">
        <v>3</v>
      </c>
      <c r="AX37" s="5">
        <v>4</v>
      </c>
      <c r="AY37" s="128">
        <f t="shared" si="4"/>
        <v>58</v>
      </c>
      <c r="BA37" s="3">
        <v>34</v>
      </c>
      <c r="BB37" s="5">
        <v>5</v>
      </c>
      <c r="BC37" s="5">
        <v>1</v>
      </c>
      <c r="BD37" s="5">
        <v>1</v>
      </c>
      <c r="BE37" s="5">
        <v>3</v>
      </c>
      <c r="BF37" s="5">
        <v>4</v>
      </c>
      <c r="BG37" s="5">
        <v>1</v>
      </c>
      <c r="BH37" s="5">
        <v>4</v>
      </c>
      <c r="BI37" s="5">
        <v>1</v>
      </c>
      <c r="BJ37" s="5">
        <v>5</v>
      </c>
      <c r="BK37" s="5">
        <v>3</v>
      </c>
      <c r="BL37" s="5">
        <v>1</v>
      </c>
      <c r="BM37" s="5">
        <v>1</v>
      </c>
      <c r="BN37" s="5">
        <v>2</v>
      </c>
      <c r="BO37" s="5">
        <v>4</v>
      </c>
      <c r="BP37" s="5">
        <v>5</v>
      </c>
      <c r="BQ37" s="5">
        <v>1</v>
      </c>
      <c r="BR37" s="5">
        <v>5</v>
      </c>
      <c r="BS37" s="5">
        <v>5</v>
      </c>
      <c r="BT37" s="5">
        <v>5</v>
      </c>
      <c r="BU37" s="5">
        <v>5</v>
      </c>
      <c r="BV37" s="5">
        <v>5</v>
      </c>
      <c r="BW37" s="128">
        <f t="shared" si="5"/>
        <v>67</v>
      </c>
    </row>
    <row r="38" spans="1:75" ht="15.75" customHeight="1" x14ac:dyDescent="0.2">
      <c r="A38" s="2">
        <v>35</v>
      </c>
      <c r="B38" s="5" t="s">
        <v>0</v>
      </c>
      <c r="C38" s="5" t="s">
        <v>6</v>
      </c>
      <c r="D38" s="5" t="s">
        <v>12</v>
      </c>
      <c r="E38" s="5" t="s">
        <v>9</v>
      </c>
      <c r="F38" s="5">
        <v>1</v>
      </c>
      <c r="G38" s="5" t="s">
        <v>4</v>
      </c>
      <c r="I38" s="3">
        <v>35</v>
      </c>
      <c r="J38" s="5">
        <v>4</v>
      </c>
      <c r="K38" s="5">
        <v>4</v>
      </c>
      <c r="L38" s="5">
        <v>4</v>
      </c>
      <c r="M38" s="5">
        <v>4</v>
      </c>
      <c r="N38" s="5">
        <v>5</v>
      </c>
      <c r="O38" s="5">
        <v>5</v>
      </c>
      <c r="P38" s="5">
        <v>4</v>
      </c>
      <c r="Q38" s="5">
        <v>4</v>
      </c>
      <c r="R38" s="5">
        <v>2</v>
      </c>
      <c r="S38" s="5">
        <v>2</v>
      </c>
      <c r="T38" s="5">
        <v>4</v>
      </c>
      <c r="U38" s="5">
        <v>4</v>
      </c>
      <c r="V38" s="5">
        <v>4</v>
      </c>
      <c r="W38" s="5">
        <v>4</v>
      </c>
      <c r="X38" s="5">
        <v>4</v>
      </c>
      <c r="Y38" s="5">
        <v>3</v>
      </c>
      <c r="Z38" s="5">
        <v>3</v>
      </c>
      <c r="AA38" s="5">
        <v>4</v>
      </c>
      <c r="AB38" s="5">
        <v>3</v>
      </c>
      <c r="AC38" s="5">
        <v>3</v>
      </c>
      <c r="AD38" s="5">
        <v>3</v>
      </c>
      <c r="AE38" s="128">
        <f t="shared" si="3"/>
        <v>77</v>
      </c>
      <c r="AG38" s="3">
        <v>35</v>
      </c>
      <c r="AH38" s="5">
        <v>4</v>
      </c>
      <c r="AI38" s="5">
        <v>3</v>
      </c>
      <c r="AJ38" s="5">
        <v>3</v>
      </c>
      <c r="AK38" s="5">
        <v>3</v>
      </c>
      <c r="AL38" s="5">
        <v>3</v>
      </c>
      <c r="AM38" s="5">
        <v>3</v>
      </c>
      <c r="AN38" s="5">
        <v>4</v>
      </c>
      <c r="AO38" s="5">
        <v>4</v>
      </c>
      <c r="AP38" s="5">
        <v>4</v>
      </c>
      <c r="AQ38" s="5">
        <v>3</v>
      </c>
      <c r="AR38" s="5">
        <v>3</v>
      </c>
      <c r="AS38" s="5">
        <v>5</v>
      </c>
      <c r="AT38" s="5">
        <v>4</v>
      </c>
      <c r="AU38" s="5">
        <v>4</v>
      </c>
      <c r="AV38" s="5">
        <v>3</v>
      </c>
      <c r="AW38" s="5">
        <v>3</v>
      </c>
      <c r="AX38" s="5">
        <v>4</v>
      </c>
      <c r="AY38" s="128">
        <f t="shared" si="4"/>
        <v>60</v>
      </c>
      <c r="BA38" s="3">
        <v>35</v>
      </c>
      <c r="BB38" s="7">
        <v>4</v>
      </c>
      <c r="BC38" s="7">
        <v>4</v>
      </c>
      <c r="BD38" s="7">
        <v>4</v>
      </c>
      <c r="BE38" s="7">
        <v>5</v>
      </c>
      <c r="BF38" s="7">
        <v>2</v>
      </c>
      <c r="BG38" s="7">
        <v>5</v>
      </c>
      <c r="BH38" s="7">
        <v>5</v>
      </c>
      <c r="BI38" s="7">
        <v>4</v>
      </c>
      <c r="BJ38" s="7">
        <v>2</v>
      </c>
      <c r="BK38" s="7">
        <v>4</v>
      </c>
      <c r="BL38" s="7">
        <v>4</v>
      </c>
      <c r="BM38" s="7">
        <v>4</v>
      </c>
      <c r="BN38" s="7">
        <v>3</v>
      </c>
      <c r="BO38" s="7">
        <v>4</v>
      </c>
      <c r="BP38" s="7">
        <v>5</v>
      </c>
      <c r="BQ38" s="7">
        <v>5</v>
      </c>
      <c r="BR38" s="7">
        <v>2</v>
      </c>
      <c r="BS38" s="7">
        <v>4</v>
      </c>
      <c r="BT38" s="7">
        <v>5</v>
      </c>
      <c r="BU38" s="7">
        <v>5</v>
      </c>
      <c r="BV38" s="7">
        <v>3</v>
      </c>
      <c r="BW38" s="128">
        <f t="shared" si="5"/>
        <v>83</v>
      </c>
    </row>
    <row r="39" spans="1:75" ht="15.75" customHeight="1" x14ac:dyDescent="0.2">
      <c r="A39" s="3">
        <v>36</v>
      </c>
      <c r="B39" s="5" t="s">
        <v>0</v>
      </c>
      <c r="C39" s="5" t="s">
        <v>6</v>
      </c>
      <c r="D39" s="5" t="s">
        <v>7</v>
      </c>
      <c r="E39" s="5" t="s">
        <v>9</v>
      </c>
      <c r="F39" s="5">
        <v>1</v>
      </c>
      <c r="G39" s="5" t="s">
        <v>4</v>
      </c>
      <c r="I39" s="3">
        <v>36</v>
      </c>
      <c r="J39" s="5">
        <v>5</v>
      </c>
      <c r="K39" s="5">
        <v>3</v>
      </c>
      <c r="L39" s="5">
        <v>5</v>
      </c>
      <c r="M39" s="5">
        <v>3</v>
      </c>
      <c r="N39" s="5">
        <v>5</v>
      </c>
      <c r="O39" s="5">
        <v>5</v>
      </c>
      <c r="P39" s="5">
        <v>4</v>
      </c>
      <c r="Q39" s="5">
        <v>4</v>
      </c>
      <c r="R39" s="5">
        <v>4</v>
      </c>
      <c r="S39" s="5">
        <v>4</v>
      </c>
      <c r="T39" s="5">
        <v>4</v>
      </c>
      <c r="U39" s="5">
        <v>5</v>
      </c>
      <c r="V39" s="5">
        <v>2</v>
      </c>
      <c r="W39" s="5">
        <v>3</v>
      </c>
      <c r="X39" s="5">
        <v>4</v>
      </c>
      <c r="Y39" s="5">
        <v>2</v>
      </c>
      <c r="Z39" s="5">
        <v>4</v>
      </c>
      <c r="AA39" s="5">
        <v>4</v>
      </c>
      <c r="AB39" s="5">
        <v>4</v>
      </c>
      <c r="AC39" s="5">
        <v>4</v>
      </c>
      <c r="AD39" s="5">
        <v>4</v>
      </c>
      <c r="AE39" s="128">
        <f t="shared" si="3"/>
        <v>82</v>
      </c>
      <c r="AG39" s="3">
        <v>36</v>
      </c>
      <c r="AH39" s="5">
        <v>3</v>
      </c>
      <c r="AI39" s="5">
        <v>3</v>
      </c>
      <c r="AJ39" s="5">
        <v>4</v>
      </c>
      <c r="AK39" s="5">
        <v>3</v>
      </c>
      <c r="AL39" s="5">
        <v>3</v>
      </c>
      <c r="AM39" s="5">
        <v>4</v>
      </c>
      <c r="AN39" s="5">
        <v>4</v>
      </c>
      <c r="AO39" s="5">
        <v>4</v>
      </c>
      <c r="AP39" s="5">
        <v>4</v>
      </c>
      <c r="AQ39" s="5">
        <v>4</v>
      </c>
      <c r="AR39" s="5">
        <v>4</v>
      </c>
      <c r="AS39" s="5">
        <v>4</v>
      </c>
      <c r="AT39" s="5">
        <v>4</v>
      </c>
      <c r="AU39" s="5">
        <v>4</v>
      </c>
      <c r="AV39" s="5">
        <v>4</v>
      </c>
      <c r="AW39" s="5">
        <v>4</v>
      </c>
      <c r="AX39" s="5">
        <v>4</v>
      </c>
      <c r="AY39" s="128">
        <f t="shared" si="4"/>
        <v>64</v>
      </c>
      <c r="BA39" s="3">
        <v>36</v>
      </c>
      <c r="BB39" s="7">
        <v>3</v>
      </c>
      <c r="BC39" s="7">
        <v>3</v>
      </c>
      <c r="BD39" s="7">
        <v>3</v>
      </c>
      <c r="BE39" s="7">
        <v>3</v>
      </c>
      <c r="BF39" s="7">
        <v>3</v>
      </c>
      <c r="BG39" s="7">
        <v>4</v>
      </c>
      <c r="BH39" s="7">
        <v>4</v>
      </c>
      <c r="BI39" s="7">
        <v>4</v>
      </c>
      <c r="BJ39" s="7">
        <v>4</v>
      </c>
      <c r="BK39" s="7">
        <v>4</v>
      </c>
      <c r="BL39" s="7">
        <v>3</v>
      </c>
      <c r="BM39" s="7">
        <v>3</v>
      </c>
      <c r="BN39" s="7">
        <v>3</v>
      </c>
      <c r="BO39" s="7">
        <v>4</v>
      </c>
      <c r="BP39" s="7">
        <v>4</v>
      </c>
      <c r="BQ39" s="7">
        <v>4</v>
      </c>
      <c r="BR39" s="7">
        <v>4</v>
      </c>
      <c r="BS39" s="7">
        <v>4</v>
      </c>
      <c r="BT39" s="7">
        <v>4</v>
      </c>
      <c r="BU39" s="7">
        <v>4</v>
      </c>
      <c r="BV39" s="7">
        <v>4</v>
      </c>
      <c r="BW39" s="128">
        <f t="shared" si="5"/>
        <v>76</v>
      </c>
    </row>
    <row r="40" spans="1:75" ht="15.75" customHeight="1" x14ac:dyDescent="0.2">
      <c r="A40" s="2">
        <v>37</v>
      </c>
      <c r="B40" s="5" t="s">
        <v>0</v>
      </c>
      <c r="C40" s="5" t="s">
        <v>6</v>
      </c>
      <c r="D40" s="5" t="s">
        <v>7</v>
      </c>
      <c r="E40" s="5" t="s">
        <v>9</v>
      </c>
      <c r="F40" s="5">
        <v>1</v>
      </c>
      <c r="G40" s="5" t="s">
        <v>4</v>
      </c>
      <c r="I40" s="3">
        <v>37</v>
      </c>
      <c r="J40" s="5">
        <v>5</v>
      </c>
      <c r="K40" s="5">
        <v>4</v>
      </c>
      <c r="L40" s="5">
        <v>5</v>
      </c>
      <c r="M40" s="5">
        <v>4</v>
      </c>
      <c r="N40" s="5">
        <v>4</v>
      </c>
      <c r="O40" s="5">
        <v>5</v>
      </c>
      <c r="P40" s="5">
        <v>4</v>
      </c>
      <c r="Q40" s="5">
        <v>5</v>
      </c>
      <c r="R40" s="5">
        <v>4</v>
      </c>
      <c r="S40" s="5">
        <v>4</v>
      </c>
      <c r="T40" s="5">
        <v>5</v>
      </c>
      <c r="U40" s="5">
        <v>4</v>
      </c>
      <c r="V40" s="5">
        <v>5</v>
      </c>
      <c r="W40" s="5">
        <v>4</v>
      </c>
      <c r="X40" s="5">
        <v>4</v>
      </c>
      <c r="Y40" s="5">
        <v>5</v>
      </c>
      <c r="Z40" s="5">
        <v>4</v>
      </c>
      <c r="AA40" s="5">
        <v>4</v>
      </c>
      <c r="AB40" s="5">
        <v>2</v>
      </c>
      <c r="AC40" s="5">
        <v>5</v>
      </c>
      <c r="AD40" s="5">
        <v>4</v>
      </c>
      <c r="AE40" s="128">
        <f t="shared" si="3"/>
        <v>90</v>
      </c>
      <c r="AG40" s="3">
        <v>37</v>
      </c>
      <c r="AH40" s="5">
        <v>5</v>
      </c>
      <c r="AI40" s="5">
        <v>4</v>
      </c>
      <c r="AJ40" s="5">
        <v>4</v>
      </c>
      <c r="AK40" s="5">
        <v>5</v>
      </c>
      <c r="AL40" s="5">
        <v>4</v>
      </c>
      <c r="AM40" s="5">
        <v>5</v>
      </c>
      <c r="AN40" s="5">
        <v>4</v>
      </c>
      <c r="AO40" s="5">
        <v>4</v>
      </c>
      <c r="AP40" s="5">
        <v>4</v>
      </c>
      <c r="AQ40" s="5">
        <v>4</v>
      </c>
      <c r="AR40" s="5">
        <v>5</v>
      </c>
      <c r="AS40" s="5">
        <v>5</v>
      </c>
      <c r="AT40" s="5">
        <v>4</v>
      </c>
      <c r="AU40" s="5">
        <v>5</v>
      </c>
      <c r="AV40" s="5">
        <v>4</v>
      </c>
      <c r="AW40" s="5">
        <v>5</v>
      </c>
      <c r="AX40" s="5">
        <v>3</v>
      </c>
      <c r="AY40" s="128">
        <f t="shared" si="4"/>
        <v>74</v>
      </c>
      <c r="BA40" s="3">
        <v>37</v>
      </c>
      <c r="BB40" s="9">
        <v>4</v>
      </c>
      <c r="BC40" s="9">
        <v>5</v>
      </c>
      <c r="BD40" s="9">
        <v>4</v>
      </c>
      <c r="BE40" s="9">
        <v>5</v>
      </c>
      <c r="BF40" s="9">
        <v>3</v>
      </c>
      <c r="BG40" s="9">
        <v>5</v>
      </c>
      <c r="BH40" s="9">
        <v>4</v>
      </c>
      <c r="BI40" s="9">
        <v>5</v>
      </c>
      <c r="BJ40" s="9">
        <v>4</v>
      </c>
      <c r="BK40" s="9">
        <v>4</v>
      </c>
      <c r="BL40" s="9">
        <v>4</v>
      </c>
      <c r="BM40" s="9">
        <v>4</v>
      </c>
      <c r="BN40" s="9">
        <v>5</v>
      </c>
      <c r="BO40" s="9">
        <v>3</v>
      </c>
      <c r="BP40" s="9">
        <v>4</v>
      </c>
      <c r="BQ40" s="9">
        <v>5</v>
      </c>
      <c r="BR40" s="9">
        <v>5</v>
      </c>
      <c r="BS40" s="9">
        <v>5</v>
      </c>
      <c r="BT40" s="9">
        <v>4</v>
      </c>
      <c r="BU40" s="9">
        <v>4</v>
      </c>
      <c r="BV40" s="9">
        <v>4</v>
      </c>
      <c r="BW40" s="128">
        <f t="shared" si="5"/>
        <v>90</v>
      </c>
    </row>
    <row r="41" spans="1:75" ht="15.75" customHeight="1" x14ac:dyDescent="0.2">
      <c r="A41" s="2">
        <v>38</v>
      </c>
      <c r="B41" s="5" t="s">
        <v>0</v>
      </c>
      <c r="C41" s="5" t="s">
        <v>6</v>
      </c>
      <c r="D41" s="5" t="s">
        <v>12</v>
      </c>
      <c r="E41" s="5" t="s">
        <v>9</v>
      </c>
      <c r="F41" s="5">
        <v>1</v>
      </c>
      <c r="G41" s="5" t="s">
        <v>4</v>
      </c>
      <c r="I41" s="3">
        <v>38</v>
      </c>
      <c r="J41" s="5">
        <v>5</v>
      </c>
      <c r="K41" s="5">
        <v>4</v>
      </c>
      <c r="L41" s="5">
        <v>5</v>
      </c>
      <c r="M41" s="5">
        <v>4</v>
      </c>
      <c r="N41" s="5">
        <v>5</v>
      </c>
      <c r="O41" s="5">
        <v>4</v>
      </c>
      <c r="P41" s="5">
        <v>5</v>
      </c>
      <c r="Q41" s="5">
        <v>4</v>
      </c>
      <c r="R41" s="5">
        <v>5</v>
      </c>
      <c r="S41" s="5">
        <v>4</v>
      </c>
      <c r="T41" s="5">
        <v>5</v>
      </c>
      <c r="U41" s="5">
        <v>4</v>
      </c>
      <c r="V41" s="5">
        <v>4</v>
      </c>
      <c r="W41" s="5">
        <v>4</v>
      </c>
      <c r="X41" s="5">
        <v>5</v>
      </c>
      <c r="Y41" s="5">
        <v>4</v>
      </c>
      <c r="Z41" s="5">
        <v>1</v>
      </c>
      <c r="AA41" s="5">
        <v>4</v>
      </c>
      <c r="AB41" s="5">
        <v>5</v>
      </c>
      <c r="AC41" s="5">
        <v>3</v>
      </c>
      <c r="AD41" s="5">
        <v>5</v>
      </c>
      <c r="AE41" s="128">
        <f t="shared" si="3"/>
        <v>89</v>
      </c>
      <c r="AG41" s="3">
        <v>38</v>
      </c>
      <c r="AH41" s="5">
        <v>5</v>
      </c>
      <c r="AI41" s="5">
        <v>4</v>
      </c>
      <c r="AJ41" s="5">
        <v>4</v>
      </c>
      <c r="AK41" s="5">
        <v>5</v>
      </c>
      <c r="AL41" s="5">
        <v>5</v>
      </c>
      <c r="AM41" s="5">
        <v>4</v>
      </c>
      <c r="AN41" s="5">
        <v>4</v>
      </c>
      <c r="AO41" s="5">
        <v>4</v>
      </c>
      <c r="AP41" s="5">
        <v>5</v>
      </c>
      <c r="AQ41" s="5">
        <v>4</v>
      </c>
      <c r="AR41" s="5">
        <v>4</v>
      </c>
      <c r="AS41" s="5">
        <v>2</v>
      </c>
      <c r="AT41" s="5">
        <v>3</v>
      </c>
      <c r="AU41" s="5">
        <v>5</v>
      </c>
      <c r="AV41" s="5">
        <v>5</v>
      </c>
      <c r="AW41" s="5">
        <v>5</v>
      </c>
      <c r="AX41" s="5">
        <v>4</v>
      </c>
      <c r="AY41" s="128">
        <f t="shared" si="4"/>
        <v>72</v>
      </c>
      <c r="BA41" s="3">
        <v>38</v>
      </c>
      <c r="BB41" s="9">
        <v>5</v>
      </c>
      <c r="BC41" s="9">
        <v>4</v>
      </c>
      <c r="BD41" s="9">
        <v>5</v>
      </c>
      <c r="BE41" s="9">
        <v>4</v>
      </c>
      <c r="BF41" s="9">
        <v>5</v>
      </c>
      <c r="BG41" s="9">
        <v>3</v>
      </c>
      <c r="BH41" s="9">
        <v>3</v>
      </c>
      <c r="BI41" s="9">
        <v>3</v>
      </c>
      <c r="BJ41" s="9">
        <v>5</v>
      </c>
      <c r="BK41" s="9">
        <v>4</v>
      </c>
      <c r="BL41" s="9">
        <v>4</v>
      </c>
      <c r="BM41" s="9">
        <v>4</v>
      </c>
      <c r="BN41" s="9">
        <v>5</v>
      </c>
      <c r="BO41" s="9">
        <v>3</v>
      </c>
      <c r="BP41" s="9">
        <v>5</v>
      </c>
      <c r="BQ41" s="9">
        <v>4</v>
      </c>
      <c r="BR41" s="9">
        <v>5</v>
      </c>
      <c r="BS41" s="9">
        <v>5</v>
      </c>
      <c r="BT41" s="9">
        <v>5</v>
      </c>
      <c r="BU41" s="9">
        <v>4</v>
      </c>
      <c r="BV41" s="9">
        <v>5</v>
      </c>
      <c r="BW41" s="128">
        <f t="shared" si="5"/>
        <v>90</v>
      </c>
    </row>
    <row r="42" spans="1:75" ht="15.75" customHeight="1" x14ac:dyDescent="0.2">
      <c r="A42" s="2">
        <v>39</v>
      </c>
      <c r="B42" s="5" t="s">
        <v>0</v>
      </c>
      <c r="C42" s="5" t="s">
        <v>6</v>
      </c>
      <c r="D42" s="5" t="s">
        <v>7</v>
      </c>
      <c r="E42" s="5" t="s">
        <v>9</v>
      </c>
      <c r="F42" s="5">
        <v>2</v>
      </c>
      <c r="G42" s="5" t="s">
        <v>4</v>
      </c>
      <c r="I42" s="3">
        <v>39</v>
      </c>
      <c r="J42" s="5">
        <v>5</v>
      </c>
      <c r="K42" s="5">
        <v>4</v>
      </c>
      <c r="L42" s="5">
        <v>5</v>
      </c>
      <c r="M42" s="5">
        <v>4</v>
      </c>
      <c r="N42" s="5">
        <v>5</v>
      </c>
      <c r="O42" s="5">
        <v>4</v>
      </c>
      <c r="P42" s="5">
        <v>4</v>
      </c>
      <c r="Q42" s="5">
        <v>5</v>
      </c>
      <c r="R42" s="5">
        <v>4</v>
      </c>
      <c r="S42" s="5">
        <v>5</v>
      </c>
      <c r="T42" s="5">
        <v>5</v>
      </c>
      <c r="U42" s="5">
        <v>4</v>
      </c>
      <c r="V42" s="5">
        <v>4</v>
      </c>
      <c r="W42" s="5">
        <v>5</v>
      </c>
      <c r="X42" s="5">
        <v>5</v>
      </c>
      <c r="Y42" s="5">
        <v>4</v>
      </c>
      <c r="Z42" s="5">
        <v>5</v>
      </c>
      <c r="AA42" s="5">
        <v>2</v>
      </c>
      <c r="AB42" s="5">
        <v>3</v>
      </c>
      <c r="AC42" s="5">
        <v>5</v>
      </c>
      <c r="AD42" s="5">
        <v>2</v>
      </c>
      <c r="AE42" s="128">
        <f t="shared" si="3"/>
        <v>89</v>
      </c>
      <c r="AG42" s="3">
        <v>39</v>
      </c>
      <c r="AH42" s="5">
        <v>5</v>
      </c>
      <c r="AI42" s="5">
        <v>4</v>
      </c>
      <c r="AJ42" s="5">
        <v>5</v>
      </c>
      <c r="AK42" s="5">
        <v>4</v>
      </c>
      <c r="AL42" s="5">
        <v>4</v>
      </c>
      <c r="AM42" s="5">
        <v>5</v>
      </c>
      <c r="AN42" s="5">
        <v>4</v>
      </c>
      <c r="AO42" s="5">
        <v>3</v>
      </c>
      <c r="AP42" s="5">
        <v>3</v>
      </c>
      <c r="AQ42" s="5">
        <v>4</v>
      </c>
      <c r="AR42" s="5">
        <v>4</v>
      </c>
      <c r="AS42" s="5">
        <v>4</v>
      </c>
      <c r="AT42" s="5">
        <v>4</v>
      </c>
      <c r="AU42" s="5">
        <v>4</v>
      </c>
      <c r="AV42" s="5">
        <v>4</v>
      </c>
      <c r="AW42" s="5">
        <v>4</v>
      </c>
      <c r="AX42" s="5">
        <v>5</v>
      </c>
      <c r="AY42" s="128">
        <f t="shared" si="4"/>
        <v>70</v>
      </c>
      <c r="BA42" s="3">
        <v>39</v>
      </c>
      <c r="BB42" s="9">
        <v>4</v>
      </c>
      <c r="BC42" s="9">
        <v>5</v>
      </c>
      <c r="BD42" s="9">
        <v>4</v>
      </c>
      <c r="BE42" s="9">
        <v>4</v>
      </c>
      <c r="BF42" s="9">
        <v>4</v>
      </c>
      <c r="BG42" s="9">
        <v>4</v>
      </c>
      <c r="BH42" s="9">
        <v>5</v>
      </c>
      <c r="BI42" s="9">
        <v>4</v>
      </c>
      <c r="BJ42" s="9">
        <v>4</v>
      </c>
      <c r="BK42" s="9">
        <v>4</v>
      </c>
      <c r="BL42" s="9">
        <v>5</v>
      </c>
      <c r="BM42" s="9">
        <v>4</v>
      </c>
      <c r="BN42" s="9">
        <v>5</v>
      </c>
      <c r="BO42" s="9">
        <v>5</v>
      </c>
      <c r="BP42" s="9">
        <v>4</v>
      </c>
      <c r="BQ42" s="9">
        <v>4</v>
      </c>
      <c r="BR42" s="9">
        <v>5</v>
      </c>
      <c r="BS42" s="9">
        <v>4</v>
      </c>
      <c r="BT42" s="9">
        <v>4</v>
      </c>
      <c r="BU42" s="9">
        <v>5</v>
      </c>
      <c r="BV42" s="9">
        <v>5</v>
      </c>
      <c r="BW42" s="128">
        <f t="shared" si="5"/>
        <v>92</v>
      </c>
    </row>
    <row r="43" spans="1:75" ht="15.75" customHeight="1" x14ac:dyDescent="0.2">
      <c r="A43" s="3">
        <v>40</v>
      </c>
      <c r="B43" s="5" t="s">
        <v>0</v>
      </c>
      <c r="C43" s="5" t="s">
        <v>1</v>
      </c>
      <c r="D43" s="5" t="s">
        <v>12</v>
      </c>
      <c r="E43" s="5" t="s">
        <v>9</v>
      </c>
      <c r="F43" s="5">
        <v>1</v>
      </c>
      <c r="G43" s="5" t="s">
        <v>4</v>
      </c>
      <c r="I43" s="3">
        <v>40</v>
      </c>
      <c r="J43" s="5">
        <v>5</v>
      </c>
      <c r="K43" s="5">
        <v>4</v>
      </c>
      <c r="L43" s="5">
        <v>4</v>
      </c>
      <c r="M43" s="5">
        <v>5</v>
      </c>
      <c r="N43" s="5">
        <v>5</v>
      </c>
      <c r="O43" s="5">
        <v>4</v>
      </c>
      <c r="P43" s="5">
        <v>4</v>
      </c>
      <c r="Q43" s="5">
        <v>4</v>
      </c>
      <c r="R43" s="5">
        <v>4</v>
      </c>
      <c r="S43" s="5">
        <v>4</v>
      </c>
      <c r="T43" s="5">
        <v>4</v>
      </c>
      <c r="U43" s="5">
        <v>4</v>
      </c>
      <c r="V43" s="5">
        <v>4</v>
      </c>
      <c r="W43" s="5">
        <v>4</v>
      </c>
      <c r="X43" s="5">
        <v>4</v>
      </c>
      <c r="Y43" s="5">
        <v>4</v>
      </c>
      <c r="Z43" s="5">
        <v>4</v>
      </c>
      <c r="AA43" s="5">
        <v>4</v>
      </c>
      <c r="AB43" s="5">
        <v>4</v>
      </c>
      <c r="AC43" s="5">
        <v>4</v>
      </c>
      <c r="AD43" s="5">
        <v>4</v>
      </c>
      <c r="AE43" s="128">
        <f t="shared" si="3"/>
        <v>87</v>
      </c>
      <c r="AG43" s="3">
        <v>40</v>
      </c>
      <c r="AH43" s="5">
        <v>4</v>
      </c>
      <c r="AI43" s="5">
        <v>4</v>
      </c>
      <c r="AJ43" s="5">
        <v>4</v>
      </c>
      <c r="AK43" s="5">
        <v>5</v>
      </c>
      <c r="AL43" s="5">
        <v>5</v>
      </c>
      <c r="AM43" s="5">
        <v>4</v>
      </c>
      <c r="AN43" s="5">
        <v>4</v>
      </c>
      <c r="AO43" s="5">
        <v>5</v>
      </c>
      <c r="AP43" s="5">
        <v>4</v>
      </c>
      <c r="AQ43" s="5">
        <v>5</v>
      </c>
      <c r="AR43" s="5">
        <v>4</v>
      </c>
      <c r="AS43" s="5">
        <v>4</v>
      </c>
      <c r="AT43" s="5">
        <v>5</v>
      </c>
      <c r="AU43" s="5">
        <v>4</v>
      </c>
      <c r="AV43" s="5">
        <v>5</v>
      </c>
      <c r="AW43" s="5">
        <v>4</v>
      </c>
      <c r="AX43" s="5">
        <v>4</v>
      </c>
      <c r="AY43" s="128">
        <f t="shared" si="4"/>
        <v>74</v>
      </c>
      <c r="BA43" s="3">
        <v>40</v>
      </c>
      <c r="BB43" s="9">
        <v>5</v>
      </c>
      <c r="BC43" s="9">
        <v>4</v>
      </c>
      <c r="BD43" s="9">
        <v>3</v>
      </c>
      <c r="BE43" s="9">
        <v>4</v>
      </c>
      <c r="BF43" s="9">
        <v>4</v>
      </c>
      <c r="BG43" s="9">
        <v>4</v>
      </c>
      <c r="BH43" s="9">
        <v>4</v>
      </c>
      <c r="BI43" s="9">
        <v>5</v>
      </c>
      <c r="BJ43" s="9">
        <v>4</v>
      </c>
      <c r="BK43" s="9">
        <v>4</v>
      </c>
      <c r="BL43" s="9">
        <v>4</v>
      </c>
      <c r="BM43" s="9">
        <v>4</v>
      </c>
      <c r="BN43" s="9">
        <v>5</v>
      </c>
      <c r="BO43" s="9">
        <v>5</v>
      </c>
      <c r="BP43" s="9">
        <v>5</v>
      </c>
      <c r="BQ43" s="9">
        <v>5</v>
      </c>
      <c r="BR43" s="9">
        <v>4</v>
      </c>
      <c r="BS43" s="9">
        <v>4</v>
      </c>
      <c r="BT43" s="9">
        <v>5</v>
      </c>
      <c r="BU43" s="9">
        <v>4</v>
      </c>
      <c r="BV43" s="9">
        <v>4</v>
      </c>
      <c r="BW43" s="128">
        <f t="shared" si="5"/>
        <v>90</v>
      </c>
    </row>
    <row r="44" spans="1:75" ht="15.75" customHeight="1" x14ac:dyDescent="0.2">
      <c r="A44" s="2">
        <v>41</v>
      </c>
      <c r="B44" s="5" t="s">
        <v>0</v>
      </c>
      <c r="C44" s="5" t="s">
        <v>1</v>
      </c>
      <c r="D44" s="5" t="s">
        <v>2</v>
      </c>
      <c r="E44" s="5" t="s">
        <v>9</v>
      </c>
      <c r="F44" s="5">
        <v>2</v>
      </c>
      <c r="G44" s="5" t="s">
        <v>4</v>
      </c>
      <c r="I44" s="3">
        <v>41</v>
      </c>
      <c r="J44" s="5">
        <v>4</v>
      </c>
      <c r="K44" s="5">
        <v>4</v>
      </c>
      <c r="L44" s="5">
        <v>5</v>
      </c>
      <c r="M44" s="5">
        <v>5</v>
      </c>
      <c r="N44" s="5">
        <v>4</v>
      </c>
      <c r="O44" s="5">
        <v>5</v>
      </c>
      <c r="P44" s="5">
        <v>4</v>
      </c>
      <c r="Q44" s="5">
        <v>4</v>
      </c>
      <c r="R44" s="5">
        <v>5</v>
      </c>
      <c r="S44" s="5">
        <v>4</v>
      </c>
      <c r="T44" s="5">
        <v>4</v>
      </c>
      <c r="U44" s="5">
        <v>5</v>
      </c>
      <c r="V44" s="5">
        <v>4</v>
      </c>
      <c r="W44" s="5">
        <v>2</v>
      </c>
      <c r="X44" s="5">
        <v>3</v>
      </c>
      <c r="Y44" s="5">
        <v>3</v>
      </c>
      <c r="Z44" s="5">
        <v>5</v>
      </c>
      <c r="AA44" s="5">
        <v>5</v>
      </c>
      <c r="AB44" s="5">
        <v>5</v>
      </c>
      <c r="AC44" s="5">
        <v>5</v>
      </c>
      <c r="AD44" s="5">
        <v>5</v>
      </c>
      <c r="AE44" s="128">
        <f t="shared" si="3"/>
        <v>90</v>
      </c>
      <c r="AG44" s="3">
        <v>41</v>
      </c>
      <c r="AH44" s="5">
        <v>5</v>
      </c>
      <c r="AI44" s="5">
        <v>4</v>
      </c>
      <c r="AJ44" s="5">
        <v>4</v>
      </c>
      <c r="AK44" s="5">
        <v>4</v>
      </c>
      <c r="AL44" s="5">
        <v>4</v>
      </c>
      <c r="AM44" s="5">
        <v>4</v>
      </c>
      <c r="AN44" s="5">
        <v>4</v>
      </c>
      <c r="AO44" s="5">
        <v>5</v>
      </c>
      <c r="AP44" s="5">
        <v>4</v>
      </c>
      <c r="AQ44" s="5">
        <v>4</v>
      </c>
      <c r="AR44" s="5">
        <v>4</v>
      </c>
      <c r="AS44" s="5">
        <v>4</v>
      </c>
      <c r="AT44" s="5">
        <v>4</v>
      </c>
      <c r="AU44" s="5">
        <v>4</v>
      </c>
      <c r="AV44" s="5">
        <v>4</v>
      </c>
      <c r="AW44" s="5">
        <v>5</v>
      </c>
      <c r="AX44" s="5">
        <v>4</v>
      </c>
      <c r="AY44" s="128">
        <f t="shared" si="4"/>
        <v>71</v>
      </c>
      <c r="BA44" s="3">
        <v>41</v>
      </c>
      <c r="BB44" s="9">
        <v>5</v>
      </c>
      <c r="BC44" s="9">
        <v>3</v>
      </c>
      <c r="BD44" s="9">
        <v>3</v>
      </c>
      <c r="BE44" s="9">
        <v>3</v>
      </c>
      <c r="BF44" s="9">
        <v>3</v>
      </c>
      <c r="BG44" s="9">
        <v>4</v>
      </c>
      <c r="BH44" s="9">
        <v>5</v>
      </c>
      <c r="BI44" s="9">
        <v>4</v>
      </c>
      <c r="BJ44" s="9">
        <v>5</v>
      </c>
      <c r="BK44" s="9">
        <v>4</v>
      </c>
      <c r="BL44" s="9">
        <v>5</v>
      </c>
      <c r="BM44" s="9">
        <v>4</v>
      </c>
      <c r="BN44" s="9">
        <v>5</v>
      </c>
      <c r="BO44" s="9">
        <v>4</v>
      </c>
      <c r="BP44" s="9">
        <v>5</v>
      </c>
      <c r="BQ44" s="9">
        <v>4</v>
      </c>
      <c r="BR44" s="9">
        <v>5</v>
      </c>
      <c r="BS44" s="9">
        <v>4</v>
      </c>
      <c r="BT44" s="9">
        <v>5</v>
      </c>
      <c r="BU44" s="9">
        <v>3</v>
      </c>
      <c r="BV44" s="9">
        <v>4</v>
      </c>
      <c r="BW44" s="128">
        <f t="shared" si="5"/>
        <v>87</v>
      </c>
    </row>
    <row r="45" spans="1:75" ht="15.75" customHeight="1" x14ac:dyDescent="0.2">
      <c r="A45" s="2">
        <v>42</v>
      </c>
      <c r="B45" s="5" t="s">
        <v>0</v>
      </c>
      <c r="C45" s="5" t="s">
        <v>1</v>
      </c>
      <c r="D45" s="5" t="s">
        <v>2</v>
      </c>
      <c r="E45" s="5" t="s">
        <v>3</v>
      </c>
      <c r="F45" s="5">
        <v>3</v>
      </c>
      <c r="G45" s="5" t="s">
        <v>4</v>
      </c>
      <c r="I45" s="3">
        <v>42</v>
      </c>
      <c r="J45" s="5">
        <v>5</v>
      </c>
      <c r="K45" s="5">
        <v>5</v>
      </c>
      <c r="L45" s="5">
        <v>4</v>
      </c>
      <c r="M45" s="5">
        <v>4</v>
      </c>
      <c r="N45" s="5">
        <v>4</v>
      </c>
      <c r="O45" s="5">
        <v>5</v>
      </c>
      <c r="P45" s="5">
        <v>3</v>
      </c>
      <c r="Q45" s="5">
        <v>3</v>
      </c>
      <c r="R45" s="5">
        <v>3</v>
      </c>
      <c r="S45" s="5">
        <v>4</v>
      </c>
      <c r="T45" s="5">
        <v>3</v>
      </c>
      <c r="U45" s="5">
        <v>3</v>
      </c>
      <c r="V45" s="5">
        <v>5</v>
      </c>
      <c r="W45" s="5">
        <v>3</v>
      </c>
      <c r="X45" s="5">
        <v>5</v>
      </c>
      <c r="Y45" s="5">
        <v>5</v>
      </c>
      <c r="Z45" s="5">
        <v>5</v>
      </c>
      <c r="AA45" s="5">
        <v>5</v>
      </c>
      <c r="AB45" s="5">
        <v>5</v>
      </c>
      <c r="AC45" s="5">
        <v>5</v>
      </c>
      <c r="AD45" s="5">
        <v>5</v>
      </c>
      <c r="AE45" s="128">
        <f t="shared" si="3"/>
        <v>89</v>
      </c>
      <c r="AG45" s="3">
        <v>42</v>
      </c>
      <c r="AH45" s="5">
        <v>5</v>
      </c>
      <c r="AI45" s="5">
        <v>4</v>
      </c>
      <c r="AJ45" s="5">
        <v>5</v>
      </c>
      <c r="AK45" s="5">
        <v>5</v>
      </c>
      <c r="AL45" s="5">
        <v>5</v>
      </c>
      <c r="AM45" s="5">
        <v>4</v>
      </c>
      <c r="AN45" s="5">
        <v>5</v>
      </c>
      <c r="AO45" s="5">
        <v>3</v>
      </c>
      <c r="AP45" s="5">
        <v>3</v>
      </c>
      <c r="AQ45" s="5">
        <v>5</v>
      </c>
      <c r="AR45" s="5">
        <v>5</v>
      </c>
      <c r="AS45" s="5">
        <v>5</v>
      </c>
      <c r="AT45" s="5">
        <v>5</v>
      </c>
      <c r="AU45" s="5">
        <v>5</v>
      </c>
      <c r="AV45" s="5">
        <v>3</v>
      </c>
      <c r="AW45" s="5">
        <v>3</v>
      </c>
      <c r="AX45" s="5">
        <v>3</v>
      </c>
      <c r="AY45" s="128">
        <f t="shared" si="4"/>
        <v>73</v>
      </c>
      <c r="BA45" s="3">
        <v>42</v>
      </c>
      <c r="BB45" s="9">
        <v>4</v>
      </c>
      <c r="BC45" s="9">
        <v>5</v>
      </c>
      <c r="BD45" s="9">
        <v>5</v>
      </c>
      <c r="BE45" s="9">
        <v>4</v>
      </c>
      <c r="BF45" s="9">
        <v>5</v>
      </c>
      <c r="BG45" s="9">
        <v>5</v>
      </c>
      <c r="BH45" s="9">
        <v>5</v>
      </c>
      <c r="BI45" s="9">
        <v>4</v>
      </c>
      <c r="BJ45" s="9">
        <v>3</v>
      </c>
      <c r="BK45" s="9">
        <v>3</v>
      </c>
      <c r="BL45" s="9">
        <v>4</v>
      </c>
      <c r="BM45" s="9">
        <v>4</v>
      </c>
      <c r="BN45" s="9">
        <v>5</v>
      </c>
      <c r="BO45" s="9">
        <v>5</v>
      </c>
      <c r="BP45" s="9">
        <v>5</v>
      </c>
      <c r="BQ45" s="9">
        <v>4</v>
      </c>
      <c r="BR45" s="9">
        <v>5</v>
      </c>
      <c r="BS45" s="9">
        <v>5</v>
      </c>
      <c r="BT45" s="9">
        <v>4</v>
      </c>
      <c r="BU45" s="9">
        <v>4</v>
      </c>
      <c r="BV45" s="9">
        <v>4</v>
      </c>
      <c r="BW45" s="128">
        <f t="shared" si="5"/>
        <v>92</v>
      </c>
    </row>
    <row r="46" spans="1:75" ht="15.75" customHeight="1" x14ac:dyDescent="0.2">
      <c r="A46" s="2">
        <v>43</v>
      </c>
      <c r="B46" s="5" t="s">
        <v>0</v>
      </c>
      <c r="C46" s="5" t="s">
        <v>6</v>
      </c>
      <c r="D46" s="5" t="s">
        <v>2</v>
      </c>
      <c r="E46" s="5" t="s">
        <v>3</v>
      </c>
      <c r="F46" s="5">
        <v>3</v>
      </c>
      <c r="G46" s="5" t="s">
        <v>11</v>
      </c>
      <c r="I46" s="3">
        <v>43</v>
      </c>
      <c r="J46" s="5">
        <v>4</v>
      </c>
      <c r="K46" s="5">
        <v>4</v>
      </c>
      <c r="L46" s="5">
        <v>4</v>
      </c>
      <c r="M46" s="5">
        <v>4</v>
      </c>
      <c r="N46" s="5">
        <v>4</v>
      </c>
      <c r="O46" s="5">
        <v>4</v>
      </c>
      <c r="P46" s="5">
        <v>4</v>
      </c>
      <c r="Q46" s="5">
        <v>4</v>
      </c>
      <c r="R46" s="5">
        <v>4</v>
      </c>
      <c r="S46" s="5">
        <v>3</v>
      </c>
      <c r="T46" s="5">
        <v>3</v>
      </c>
      <c r="U46" s="5">
        <v>4</v>
      </c>
      <c r="V46" s="5">
        <v>5</v>
      </c>
      <c r="W46" s="5">
        <v>5</v>
      </c>
      <c r="X46" s="5">
        <v>3</v>
      </c>
      <c r="Y46" s="5">
        <v>3</v>
      </c>
      <c r="Z46" s="5">
        <v>4</v>
      </c>
      <c r="AA46" s="5">
        <v>3</v>
      </c>
      <c r="AB46" s="5">
        <v>5</v>
      </c>
      <c r="AC46" s="5">
        <v>4</v>
      </c>
      <c r="AD46" s="5">
        <v>3</v>
      </c>
      <c r="AE46" s="128">
        <f t="shared" si="3"/>
        <v>81</v>
      </c>
      <c r="AG46" s="3">
        <v>43</v>
      </c>
      <c r="AH46" s="5">
        <v>5</v>
      </c>
      <c r="AI46" s="5">
        <v>5</v>
      </c>
      <c r="AJ46" s="5">
        <v>4</v>
      </c>
      <c r="AK46" s="5">
        <v>5</v>
      </c>
      <c r="AL46" s="5">
        <v>5</v>
      </c>
      <c r="AM46" s="5">
        <v>5</v>
      </c>
      <c r="AN46" s="5">
        <v>5</v>
      </c>
      <c r="AO46" s="5">
        <v>5</v>
      </c>
      <c r="AP46" s="5">
        <v>4</v>
      </c>
      <c r="AQ46" s="5">
        <v>4</v>
      </c>
      <c r="AR46" s="5">
        <v>3</v>
      </c>
      <c r="AS46" s="5">
        <v>3</v>
      </c>
      <c r="AT46" s="5">
        <v>3</v>
      </c>
      <c r="AU46" s="5">
        <v>3</v>
      </c>
      <c r="AV46" s="5">
        <v>3</v>
      </c>
      <c r="AW46" s="5">
        <v>3</v>
      </c>
      <c r="AX46" s="5">
        <v>3</v>
      </c>
      <c r="AY46" s="128">
        <f t="shared" si="4"/>
        <v>68</v>
      </c>
      <c r="BA46" s="3">
        <v>43</v>
      </c>
      <c r="BB46" s="9">
        <v>4</v>
      </c>
      <c r="BC46" s="9">
        <v>4</v>
      </c>
      <c r="BD46" s="9">
        <v>4</v>
      </c>
      <c r="BE46" s="9">
        <v>4</v>
      </c>
      <c r="BF46" s="9">
        <v>4</v>
      </c>
      <c r="BG46" s="9">
        <v>4</v>
      </c>
      <c r="BH46" s="9">
        <v>4</v>
      </c>
      <c r="BI46" s="9">
        <v>4</v>
      </c>
      <c r="BJ46" s="9">
        <v>4</v>
      </c>
      <c r="BK46" s="9">
        <v>4</v>
      </c>
      <c r="BL46" s="9">
        <v>4</v>
      </c>
      <c r="BM46" s="9">
        <v>4</v>
      </c>
      <c r="BN46" s="9">
        <v>4</v>
      </c>
      <c r="BO46" s="9">
        <v>4</v>
      </c>
      <c r="BP46" s="9">
        <v>4</v>
      </c>
      <c r="BQ46" s="9">
        <v>4</v>
      </c>
      <c r="BR46" s="9">
        <v>4</v>
      </c>
      <c r="BS46" s="9">
        <v>4</v>
      </c>
      <c r="BT46" s="9">
        <v>4</v>
      </c>
      <c r="BU46" s="9">
        <v>4</v>
      </c>
      <c r="BV46" s="9">
        <v>5</v>
      </c>
      <c r="BW46" s="128">
        <f t="shared" si="5"/>
        <v>85</v>
      </c>
    </row>
    <row r="47" spans="1:75" ht="15.75" customHeight="1" x14ac:dyDescent="0.2">
      <c r="A47" s="3">
        <v>44</v>
      </c>
      <c r="B47" s="5" t="s">
        <v>0</v>
      </c>
      <c r="C47" s="5" t="s">
        <v>6</v>
      </c>
      <c r="D47" s="5" t="s">
        <v>7</v>
      </c>
      <c r="E47" s="5" t="s">
        <v>3</v>
      </c>
      <c r="F47" s="5">
        <v>2</v>
      </c>
      <c r="G47" s="5" t="s">
        <v>4</v>
      </c>
      <c r="I47" s="3">
        <v>44</v>
      </c>
      <c r="J47" s="5">
        <v>5</v>
      </c>
      <c r="K47" s="5">
        <v>5</v>
      </c>
      <c r="L47" s="5">
        <v>5</v>
      </c>
      <c r="M47" s="5">
        <v>5</v>
      </c>
      <c r="N47" s="5">
        <v>5</v>
      </c>
      <c r="O47" s="5">
        <v>5</v>
      </c>
      <c r="P47" s="5">
        <v>5</v>
      </c>
      <c r="Q47" s="5">
        <v>5</v>
      </c>
      <c r="R47" s="5">
        <v>5</v>
      </c>
      <c r="S47" s="5">
        <v>1</v>
      </c>
      <c r="T47" s="5">
        <v>2</v>
      </c>
      <c r="U47" s="5">
        <v>5</v>
      </c>
      <c r="V47" s="5">
        <v>5</v>
      </c>
      <c r="W47" s="5">
        <v>4</v>
      </c>
      <c r="X47" s="5">
        <v>3</v>
      </c>
      <c r="Y47" s="5">
        <v>3</v>
      </c>
      <c r="Z47" s="5">
        <v>3</v>
      </c>
      <c r="AA47" s="5">
        <v>5</v>
      </c>
      <c r="AB47" s="5">
        <v>5</v>
      </c>
      <c r="AC47" s="5">
        <v>5</v>
      </c>
      <c r="AD47" s="5">
        <v>3</v>
      </c>
      <c r="AE47" s="128">
        <f t="shared" si="3"/>
        <v>89</v>
      </c>
      <c r="AG47" s="3">
        <v>44</v>
      </c>
      <c r="AH47" s="9">
        <v>4</v>
      </c>
      <c r="AI47" s="9">
        <v>5</v>
      </c>
      <c r="AJ47" s="9">
        <v>4</v>
      </c>
      <c r="AK47" s="9">
        <v>5</v>
      </c>
      <c r="AL47" s="9">
        <v>5</v>
      </c>
      <c r="AM47" s="9">
        <v>4</v>
      </c>
      <c r="AN47" s="9">
        <v>4</v>
      </c>
      <c r="AO47" s="9">
        <v>1</v>
      </c>
      <c r="AP47" s="9">
        <v>5</v>
      </c>
      <c r="AQ47" s="9">
        <v>5</v>
      </c>
      <c r="AR47" s="9">
        <v>4</v>
      </c>
      <c r="AS47" s="9">
        <v>4</v>
      </c>
      <c r="AT47" s="9">
        <v>1</v>
      </c>
      <c r="AU47" s="9">
        <v>4</v>
      </c>
      <c r="AV47" s="9">
        <v>4</v>
      </c>
      <c r="AW47" s="9">
        <v>5</v>
      </c>
      <c r="AX47" s="9">
        <v>4</v>
      </c>
      <c r="AY47" s="128">
        <f t="shared" si="4"/>
        <v>68</v>
      </c>
      <c r="BA47" s="3">
        <v>44</v>
      </c>
      <c r="BB47" s="9">
        <v>4</v>
      </c>
      <c r="BC47" s="9">
        <v>5</v>
      </c>
      <c r="BD47" s="9">
        <v>5</v>
      </c>
      <c r="BE47" s="9">
        <v>3</v>
      </c>
      <c r="BF47" s="9">
        <v>5</v>
      </c>
      <c r="BG47" s="9">
        <v>3</v>
      </c>
      <c r="BH47" s="9">
        <v>5</v>
      </c>
      <c r="BI47" s="9">
        <v>4</v>
      </c>
      <c r="BJ47" s="9">
        <v>3</v>
      </c>
      <c r="BK47" s="9">
        <v>3</v>
      </c>
      <c r="BL47" s="9">
        <v>4</v>
      </c>
      <c r="BM47" s="9">
        <v>4</v>
      </c>
      <c r="BN47" s="9">
        <v>4</v>
      </c>
      <c r="BO47" s="9">
        <v>4</v>
      </c>
      <c r="BP47" s="9">
        <v>3</v>
      </c>
      <c r="BQ47" s="9">
        <v>4</v>
      </c>
      <c r="BR47" s="9">
        <v>4</v>
      </c>
      <c r="BS47" s="9">
        <v>3</v>
      </c>
      <c r="BT47" s="9">
        <v>4</v>
      </c>
      <c r="BU47" s="9">
        <v>4</v>
      </c>
      <c r="BV47" s="9">
        <v>4</v>
      </c>
      <c r="BW47" s="128">
        <f t="shared" si="5"/>
        <v>82</v>
      </c>
    </row>
    <row r="48" spans="1:75" ht="15.75" customHeight="1" x14ac:dyDescent="0.2">
      <c r="A48" s="2">
        <v>45</v>
      </c>
      <c r="B48" s="5" t="s">
        <v>0</v>
      </c>
      <c r="C48" s="5" t="s">
        <v>6</v>
      </c>
      <c r="D48" s="5" t="s">
        <v>7</v>
      </c>
      <c r="E48" s="5" t="s">
        <v>3</v>
      </c>
      <c r="F48" s="5">
        <v>1</v>
      </c>
      <c r="G48" s="5" t="s">
        <v>4</v>
      </c>
      <c r="I48" s="3">
        <v>45</v>
      </c>
      <c r="J48" s="5">
        <v>4</v>
      </c>
      <c r="K48" s="5">
        <v>5</v>
      </c>
      <c r="L48" s="5">
        <v>4</v>
      </c>
      <c r="M48" s="5">
        <v>4</v>
      </c>
      <c r="N48" s="5">
        <v>5</v>
      </c>
      <c r="O48" s="5">
        <v>4</v>
      </c>
      <c r="P48" s="5">
        <v>4</v>
      </c>
      <c r="Q48" s="5">
        <v>4</v>
      </c>
      <c r="R48" s="5">
        <v>4</v>
      </c>
      <c r="S48" s="5">
        <v>4</v>
      </c>
      <c r="T48" s="5">
        <v>4</v>
      </c>
      <c r="U48" s="5">
        <v>4</v>
      </c>
      <c r="V48" s="5">
        <v>2</v>
      </c>
      <c r="W48" s="5">
        <v>2</v>
      </c>
      <c r="X48" s="5">
        <v>3</v>
      </c>
      <c r="Y48" s="5">
        <v>3</v>
      </c>
      <c r="Z48" s="5">
        <v>4</v>
      </c>
      <c r="AA48" s="5">
        <v>4</v>
      </c>
      <c r="AB48" s="5">
        <v>4</v>
      </c>
      <c r="AC48" s="5">
        <v>4</v>
      </c>
      <c r="AD48" s="5">
        <v>4</v>
      </c>
      <c r="AE48" s="128">
        <f t="shared" si="3"/>
        <v>80</v>
      </c>
      <c r="AG48" s="3">
        <v>45</v>
      </c>
      <c r="AH48" s="5">
        <v>4</v>
      </c>
      <c r="AI48" s="5">
        <v>4</v>
      </c>
      <c r="AJ48" s="5">
        <v>4</v>
      </c>
      <c r="AK48" s="5">
        <v>4</v>
      </c>
      <c r="AL48" s="5">
        <v>4</v>
      </c>
      <c r="AM48" s="5">
        <v>4</v>
      </c>
      <c r="AN48" s="5">
        <v>4</v>
      </c>
      <c r="AO48" s="5">
        <v>4</v>
      </c>
      <c r="AP48" s="5">
        <v>4</v>
      </c>
      <c r="AQ48" s="5">
        <v>4</v>
      </c>
      <c r="AR48" s="5">
        <v>4</v>
      </c>
      <c r="AS48" s="5">
        <v>4</v>
      </c>
      <c r="AT48" s="5">
        <v>4</v>
      </c>
      <c r="AU48" s="5">
        <v>4</v>
      </c>
      <c r="AV48" s="5">
        <v>4</v>
      </c>
      <c r="AW48" s="5">
        <v>5</v>
      </c>
      <c r="AX48" s="5">
        <v>5</v>
      </c>
      <c r="AY48" s="128">
        <f t="shared" si="4"/>
        <v>70</v>
      </c>
      <c r="BA48" s="3">
        <v>45</v>
      </c>
      <c r="BB48" s="9">
        <v>5</v>
      </c>
      <c r="BC48" s="9">
        <v>4</v>
      </c>
      <c r="BD48" s="9">
        <v>5</v>
      </c>
      <c r="BE48" s="9">
        <v>4</v>
      </c>
      <c r="BF48" s="9">
        <v>5</v>
      </c>
      <c r="BG48" s="9">
        <v>4</v>
      </c>
      <c r="BH48" s="9">
        <v>5</v>
      </c>
      <c r="BI48" s="9">
        <v>4</v>
      </c>
      <c r="BJ48" s="9">
        <v>5</v>
      </c>
      <c r="BK48" s="9">
        <v>3</v>
      </c>
      <c r="BL48" s="9">
        <v>3</v>
      </c>
      <c r="BM48" s="9">
        <v>4</v>
      </c>
      <c r="BN48" s="9">
        <v>5</v>
      </c>
      <c r="BO48" s="9">
        <v>3</v>
      </c>
      <c r="BP48" s="9">
        <v>5</v>
      </c>
      <c r="BQ48" s="9">
        <v>4</v>
      </c>
      <c r="BR48" s="9">
        <v>5</v>
      </c>
      <c r="BS48" s="9">
        <v>4</v>
      </c>
      <c r="BT48" s="9">
        <v>5</v>
      </c>
      <c r="BU48" s="9">
        <v>4</v>
      </c>
      <c r="BV48" s="9">
        <v>5</v>
      </c>
      <c r="BW48" s="128">
        <f t="shared" si="5"/>
        <v>91</v>
      </c>
    </row>
    <row r="49" spans="1:75" ht="15.75" customHeight="1" x14ac:dyDescent="0.2">
      <c r="A49" s="2">
        <v>46</v>
      </c>
      <c r="B49" s="5" t="s">
        <v>0</v>
      </c>
      <c r="C49" s="5" t="s">
        <v>6</v>
      </c>
      <c r="D49" s="5" t="s">
        <v>12</v>
      </c>
      <c r="E49" s="5" t="s">
        <v>9</v>
      </c>
      <c r="F49" s="5">
        <v>1</v>
      </c>
      <c r="G49" s="5" t="s">
        <v>4</v>
      </c>
      <c r="I49" s="3">
        <v>46</v>
      </c>
      <c r="J49" s="5">
        <v>5</v>
      </c>
      <c r="K49" s="5">
        <v>4</v>
      </c>
      <c r="L49" s="5">
        <v>4</v>
      </c>
      <c r="M49" s="5">
        <v>5</v>
      </c>
      <c r="N49" s="5">
        <v>5</v>
      </c>
      <c r="O49" s="5">
        <v>5</v>
      </c>
      <c r="P49" s="5">
        <v>5</v>
      </c>
      <c r="Q49" s="5">
        <v>5</v>
      </c>
      <c r="R49" s="5">
        <v>5</v>
      </c>
      <c r="S49" s="5">
        <v>4</v>
      </c>
      <c r="T49" s="5">
        <v>4</v>
      </c>
      <c r="U49" s="5">
        <v>5</v>
      </c>
      <c r="V49" s="5">
        <v>3</v>
      </c>
      <c r="W49" s="5">
        <v>3</v>
      </c>
      <c r="X49" s="5">
        <v>3</v>
      </c>
      <c r="Y49" s="5">
        <v>3</v>
      </c>
      <c r="Z49" s="5">
        <v>3</v>
      </c>
      <c r="AA49" s="5">
        <v>3</v>
      </c>
      <c r="AB49" s="5">
        <v>3</v>
      </c>
      <c r="AC49" s="5">
        <v>5</v>
      </c>
      <c r="AD49" s="5">
        <v>3</v>
      </c>
      <c r="AE49" s="128">
        <f t="shared" si="3"/>
        <v>85</v>
      </c>
      <c r="AG49" s="3">
        <v>46</v>
      </c>
      <c r="AH49" s="5">
        <v>5</v>
      </c>
      <c r="AI49" s="5">
        <v>5</v>
      </c>
      <c r="AJ49" s="5">
        <v>5</v>
      </c>
      <c r="AK49" s="5">
        <v>5</v>
      </c>
      <c r="AL49" s="5">
        <v>4</v>
      </c>
      <c r="AM49" s="5">
        <v>5</v>
      </c>
      <c r="AN49" s="5">
        <v>5</v>
      </c>
      <c r="AO49" s="5">
        <v>5</v>
      </c>
      <c r="AP49" s="5">
        <v>5</v>
      </c>
      <c r="AQ49" s="5">
        <v>5</v>
      </c>
      <c r="AR49" s="5">
        <v>5</v>
      </c>
      <c r="AS49" s="5">
        <v>2</v>
      </c>
      <c r="AT49" s="5">
        <v>1</v>
      </c>
      <c r="AU49" s="5">
        <v>1</v>
      </c>
      <c r="AV49" s="5">
        <v>1</v>
      </c>
      <c r="AW49" s="5">
        <v>5</v>
      </c>
      <c r="AX49" s="5">
        <v>5</v>
      </c>
      <c r="AY49" s="128">
        <f t="shared" si="4"/>
        <v>69</v>
      </c>
      <c r="BA49" s="3">
        <v>46</v>
      </c>
      <c r="BB49" s="9">
        <v>4</v>
      </c>
      <c r="BC49" s="9">
        <v>5</v>
      </c>
      <c r="BD49" s="9">
        <v>5</v>
      </c>
      <c r="BE49" s="9">
        <v>4</v>
      </c>
      <c r="BF49" s="9">
        <v>4</v>
      </c>
      <c r="BG49" s="9">
        <v>5</v>
      </c>
      <c r="BH49" s="9">
        <v>3</v>
      </c>
      <c r="BI49" s="9">
        <v>4</v>
      </c>
      <c r="BJ49" s="9">
        <v>5</v>
      </c>
      <c r="BK49" s="9">
        <v>4</v>
      </c>
      <c r="BL49" s="9">
        <v>5</v>
      </c>
      <c r="BM49" s="9">
        <v>5</v>
      </c>
      <c r="BN49" s="9">
        <v>5</v>
      </c>
      <c r="BO49" s="9">
        <v>4</v>
      </c>
      <c r="BP49" s="9">
        <v>4</v>
      </c>
      <c r="BQ49" s="9">
        <v>5</v>
      </c>
      <c r="BR49" s="9">
        <v>4</v>
      </c>
      <c r="BS49" s="9">
        <v>4</v>
      </c>
      <c r="BT49" s="9">
        <v>4</v>
      </c>
      <c r="BU49" s="9">
        <v>5</v>
      </c>
      <c r="BV49" s="9">
        <v>4</v>
      </c>
      <c r="BW49" s="128">
        <f t="shared" si="5"/>
        <v>92</v>
      </c>
    </row>
    <row r="50" spans="1:75" ht="15.75" customHeight="1" x14ac:dyDescent="0.2">
      <c r="A50" s="2">
        <v>47</v>
      </c>
      <c r="B50" s="5" t="s">
        <v>0</v>
      </c>
      <c r="C50" s="5" t="s">
        <v>1</v>
      </c>
      <c r="D50" s="5" t="s">
        <v>7</v>
      </c>
      <c r="E50" s="5" t="s">
        <v>9</v>
      </c>
      <c r="F50" s="5">
        <v>3</v>
      </c>
      <c r="G50" s="5" t="s">
        <v>4</v>
      </c>
      <c r="I50" s="3">
        <v>47</v>
      </c>
      <c r="J50" s="5">
        <v>3</v>
      </c>
      <c r="K50" s="5">
        <v>4</v>
      </c>
      <c r="L50" s="5">
        <v>4</v>
      </c>
      <c r="M50" s="5">
        <v>4</v>
      </c>
      <c r="N50" s="5">
        <v>3</v>
      </c>
      <c r="O50" s="5">
        <v>3</v>
      </c>
      <c r="P50" s="5">
        <v>3</v>
      </c>
      <c r="Q50" s="5">
        <v>4</v>
      </c>
      <c r="R50" s="5">
        <v>3</v>
      </c>
      <c r="S50" s="5">
        <v>3</v>
      </c>
      <c r="T50" s="5">
        <v>4</v>
      </c>
      <c r="U50" s="5">
        <v>4</v>
      </c>
      <c r="V50" s="5">
        <v>3</v>
      </c>
      <c r="W50" s="5">
        <v>3</v>
      </c>
      <c r="X50" s="5">
        <v>2</v>
      </c>
      <c r="Y50" s="5">
        <v>2</v>
      </c>
      <c r="Z50" s="5">
        <v>4</v>
      </c>
      <c r="AA50" s="5">
        <v>3</v>
      </c>
      <c r="AB50" s="5">
        <v>3</v>
      </c>
      <c r="AC50" s="5">
        <v>3</v>
      </c>
      <c r="AD50" s="5">
        <v>4</v>
      </c>
      <c r="AE50" s="128">
        <f t="shared" si="3"/>
        <v>69</v>
      </c>
      <c r="AG50" s="3">
        <v>47</v>
      </c>
      <c r="AH50" s="5">
        <v>4</v>
      </c>
      <c r="AI50" s="5">
        <v>3</v>
      </c>
      <c r="AJ50" s="5">
        <v>4</v>
      </c>
      <c r="AK50" s="5">
        <v>3</v>
      </c>
      <c r="AL50" s="5">
        <v>4</v>
      </c>
      <c r="AM50" s="5">
        <v>3</v>
      </c>
      <c r="AN50" s="5">
        <v>4</v>
      </c>
      <c r="AO50" s="5">
        <v>3</v>
      </c>
      <c r="AP50" s="5">
        <v>4</v>
      </c>
      <c r="AQ50" s="5">
        <v>5</v>
      </c>
      <c r="AR50" s="5">
        <v>4</v>
      </c>
      <c r="AS50" s="5">
        <v>3</v>
      </c>
      <c r="AT50" s="5">
        <v>3</v>
      </c>
      <c r="AU50" s="5">
        <v>2</v>
      </c>
      <c r="AV50" s="5">
        <v>3</v>
      </c>
      <c r="AW50" s="5">
        <v>3</v>
      </c>
      <c r="AX50" s="5">
        <v>3</v>
      </c>
      <c r="AY50" s="128">
        <f t="shared" si="4"/>
        <v>58</v>
      </c>
      <c r="BA50" s="3">
        <v>47</v>
      </c>
      <c r="BB50" s="9">
        <v>2</v>
      </c>
      <c r="BC50" s="9">
        <v>4</v>
      </c>
      <c r="BD50" s="9">
        <v>3</v>
      </c>
      <c r="BE50" s="9">
        <v>4</v>
      </c>
      <c r="BF50" s="9">
        <v>4</v>
      </c>
      <c r="BG50" s="9">
        <v>1</v>
      </c>
      <c r="BH50" s="9">
        <v>4</v>
      </c>
      <c r="BI50" s="9">
        <v>1</v>
      </c>
      <c r="BJ50" s="9">
        <v>5</v>
      </c>
      <c r="BK50" s="9">
        <v>2</v>
      </c>
      <c r="BL50" s="9">
        <v>2</v>
      </c>
      <c r="BM50" s="9">
        <v>1</v>
      </c>
      <c r="BN50" s="9">
        <v>1</v>
      </c>
      <c r="BO50" s="9">
        <v>4</v>
      </c>
      <c r="BP50" s="9">
        <v>4</v>
      </c>
      <c r="BQ50" s="9">
        <v>5</v>
      </c>
      <c r="BR50" s="9">
        <v>4</v>
      </c>
      <c r="BS50" s="9">
        <v>4</v>
      </c>
      <c r="BT50" s="9">
        <v>5</v>
      </c>
      <c r="BU50" s="9">
        <v>4</v>
      </c>
      <c r="BV50" s="9">
        <v>4</v>
      </c>
      <c r="BW50" s="128">
        <f t="shared" si="5"/>
        <v>68</v>
      </c>
    </row>
    <row r="51" spans="1:75" ht="15.75" customHeight="1" x14ac:dyDescent="0.2">
      <c r="A51" s="3">
        <v>48</v>
      </c>
      <c r="B51" s="5" t="s">
        <v>0</v>
      </c>
      <c r="C51" s="5" t="s">
        <v>6</v>
      </c>
      <c r="D51" s="5" t="s">
        <v>7</v>
      </c>
      <c r="E51" s="5" t="s">
        <v>3</v>
      </c>
      <c r="F51" s="5">
        <v>1</v>
      </c>
      <c r="G51" s="5" t="s">
        <v>4</v>
      </c>
      <c r="I51" s="3">
        <v>48</v>
      </c>
      <c r="J51" s="5">
        <v>4</v>
      </c>
      <c r="K51" s="5">
        <v>4</v>
      </c>
      <c r="L51" s="5">
        <v>2</v>
      </c>
      <c r="M51" s="5">
        <v>4</v>
      </c>
      <c r="N51" s="5">
        <v>4</v>
      </c>
      <c r="O51" s="5">
        <v>5</v>
      </c>
      <c r="P51" s="5">
        <v>5</v>
      </c>
      <c r="Q51" s="5">
        <v>3</v>
      </c>
      <c r="R51" s="5">
        <v>4</v>
      </c>
      <c r="S51" s="5">
        <v>3</v>
      </c>
      <c r="T51" s="5">
        <v>5</v>
      </c>
      <c r="U51" s="5">
        <v>5</v>
      </c>
      <c r="V51" s="5">
        <v>3</v>
      </c>
      <c r="W51" s="5">
        <v>3</v>
      </c>
      <c r="X51" s="5">
        <v>3</v>
      </c>
      <c r="Y51" s="5">
        <v>3</v>
      </c>
      <c r="Z51" s="5">
        <v>4</v>
      </c>
      <c r="AA51" s="5">
        <v>3</v>
      </c>
      <c r="AB51" s="5">
        <v>3</v>
      </c>
      <c r="AC51" s="5">
        <v>3</v>
      </c>
      <c r="AD51" s="5">
        <v>2</v>
      </c>
      <c r="AE51" s="128">
        <f t="shared" si="3"/>
        <v>75</v>
      </c>
      <c r="AG51" s="3">
        <v>48</v>
      </c>
      <c r="AH51" s="9">
        <v>3</v>
      </c>
      <c r="AI51" s="9">
        <v>4</v>
      </c>
      <c r="AJ51" s="9">
        <v>2</v>
      </c>
      <c r="AK51" s="9">
        <v>4</v>
      </c>
      <c r="AL51" s="9">
        <v>5</v>
      </c>
      <c r="AM51" s="9">
        <v>3</v>
      </c>
      <c r="AN51" s="9">
        <v>5</v>
      </c>
      <c r="AO51" s="9">
        <v>2</v>
      </c>
      <c r="AP51" s="9">
        <v>5</v>
      </c>
      <c r="AQ51" s="9">
        <v>5</v>
      </c>
      <c r="AR51" s="9">
        <v>1</v>
      </c>
      <c r="AS51" s="9">
        <v>3</v>
      </c>
      <c r="AT51" s="9">
        <v>3</v>
      </c>
      <c r="AU51" s="9">
        <v>4</v>
      </c>
      <c r="AV51" s="9">
        <v>4</v>
      </c>
      <c r="AW51" s="9">
        <v>4</v>
      </c>
      <c r="AX51" s="9">
        <v>5</v>
      </c>
      <c r="AY51" s="128">
        <f t="shared" si="4"/>
        <v>62</v>
      </c>
      <c r="BA51" s="3">
        <v>48</v>
      </c>
      <c r="BB51" s="9">
        <v>4</v>
      </c>
      <c r="BC51" s="9">
        <v>5</v>
      </c>
      <c r="BD51" s="9">
        <v>4</v>
      </c>
      <c r="BE51" s="9">
        <v>5</v>
      </c>
      <c r="BF51" s="9">
        <v>4</v>
      </c>
      <c r="BG51" s="9">
        <v>5</v>
      </c>
      <c r="BH51" s="9">
        <v>3</v>
      </c>
      <c r="BI51" s="9">
        <v>3</v>
      </c>
      <c r="BJ51" s="9">
        <v>3</v>
      </c>
      <c r="BK51" s="9">
        <v>3</v>
      </c>
      <c r="BL51" s="9">
        <v>5</v>
      </c>
      <c r="BM51" s="9">
        <v>3</v>
      </c>
      <c r="BN51" s="9">
        <v>5</v>
      </c>
      <c r="BO51" s="9">
        <v>3</v>
      </c>
      <c r="BP51" s="9">
        <v>3</v>
      </c>
      <c r="BQ51" s="9">
        <v>3</v>
      </c>
      <c r="BR51" s="9">
        <v>3</v>
      </c>
      <c r="BS51" s="9">
        <v>3</v>
      </c>
      <c r="BT51" s="9">
        <v>3</v>
      </c>
      <c r="BU51" s="9">
        <v>3</v>
      </c>
      <c r="BV51" s="9">
        <v>3</v>
      </c>
      <c r="BW51" s="128">
        <f t="shared" si="5"/>
        <v>76</v>
      </c>
    </row>
    <row r="52" spans="1:75" ht="15.75" customHeight="1" x14ac:dyDescent="0.2">
      <c r="A52" s="2">
        <v>49</v>
      </c>
      <c r="B52" s="5" t="s">
        <v>0</v>
      </c>
      <c r="C52" s="5" t="s">
        <v>6</v>
      </c>
      <c r="D52" s="5" t="s">
        <v>7</v>
      </c>
      <c r="E52" s="5" t="s">
        <v>3</v>
      </c>
      <c r="F52" s="5">
        <v>1</v>
      </c>
      <c r="G52" s="5" t="s">
        <v>4</v>
      </c>
      <c r="I52" s="3">
        <v>49</v>
      </c>
      <c r="J52" s="5">
        <v>4</v>
      </c>
      <c r="K52" s="5">
        <v>4</v>
      </c>
      <c r="L52" s="5">
        <v>3</v>
      </c>
      <c r="M52" s="5">
        <v>4</v>
      </c>
      <c r="N52" s="5">
        <v>3</v>
      </c>
      <c r="O52" s="5">
        <v>3</v>
      </c>
      <c r="P52" s="5">
        <v>3</v>
      </c>
      <c r="Q52" s="5">
        <v>4</v>
      </c>
      <c r="R52" s="5">
        <v>3</v>
      </c>
      <c r="S52" s="5">
        <v>3</v>
      </c>
      <c r="T52" s="5">
        <v>3</v>
      </c>
      <c r="U52" s="5">
        <v>4</v>
      </c>
      <c r="V52" s="5">
        <v>3</v>
      </c>
      <c r="W52" s="5">
        <v>3</v>
      </c>
      <c r="X52" s="5">
        <v>3</v>
      </c>
      <c r="Y52" s="5">
        <v>4</v>
      </c>
      <c r="Z52" s="5">
        <v>3</v>
      </c>
      <c r="AA52" s="5">
        <v>3</v>
      </c>
      <c r="AB52" s="5">
        <v>4</v>
      </c>
      <c r="AC52" s="5">
        <v>4</v>
      </c>
      <c r="AD52" s="5">
        <v>3</v>
      </c>
      <c r="AE52" s="128">
        <f t="shared" si="3"/>
        <v>71</v>
      </c>
      <c r="AG52" s="3">
        <v>49</v>
      </c>
      <c r="AH52" s="5">
        <v>3</v>
      </c>
      <c r="AI52" s="5">
        <v>3</v>
      </c>
      <c r="AJ52" s="5">
        <v>3</v>
      </c>
      <c r="AK52" s="5">
        <v>3</v>
      </c>
      <c r="AL52" s="5">
        <v>3</v>
      </c>
      <c r="AM52" s="5">
        <v>3</v>
      </c>
      <c r="AN52" s="5">
        <v>4</v>
      </c>
      <c r="AO52" s="5">
        <v>4</v>
      </c>
      <c r="AP52" s="5">
        <v>4</v>
      </c>
      <c r="AQ52" s="5">
        <v>4</v>
      </c>
      <c r="AR52" s="5">
        <v>4</v>
      </c>
      <c r="AS52" s="5">
        <v>3</v>
      </c>
      <c r="AT52" s="5">
        <v>3</v>
      </c>
      <c r="AU52" s="5">
        <v>4</v>
      </c>
      <c r="AV52" s="5">
        <v>4</v>
      </c>
      <c r="AW52" s="5">
        <v>3</v>
      </c>
      <c r="AX52" s="5">
        <v>3</v>
      </c>
      <c r="AY52" s="128">
        <f t="shared" si="4"/>
        <v>58</v>
      </c>
      <c r="BA52" s="3">
        <v>49</v>
      </c>
      <c r="BB52" s="5">
        <v>4</v>
      </c>
      <c r="BC52" s="5">
        <v>3</v>
      </c>
      <c r="BD52" s="5">
        <v>3</v>
      </c>
      <c r="BE52" s="5">
        <v>3</v>
      </c>
      <c r="BF52" s="5">
        <v>3</v>
      </c>
      <c r="BG52" s="5">
        <v>5</v>
      </c>
      <c r="BH52" s="5">
        <v>4</v>
      </c>
      <c r="BI52" s="5">
        <v>5</v>
      </c>
      <c r="BJ52" s="5">
        <v>4</v>
      </c>
      <c r="BK52" s="5">
        <v>3</v>
      </c>
      <c r="BL52" s="5">
        <v>3</v>
      </c>
      <c r="BM52" s="5">
        <v>3</v>
      </c>
      <c r="BN52" s="5">
        <v>4</v>
      </c>
      <c r="BO52" s="5">
        <v>4</v>
      </c>
      <c r="BP52" s="5">
        <v>3</v>
      </c>
      <c r="BQ52" s="5">
        <v>4</v>
      </c>
      <c r="BR52" s="5">
        <v>5</v>
      </c>
      <c r="BS52" s="5">
        <v>3</v>
      </c>
      <c r="BT52" s="5">
        <v>3</v>
      </c>
      <c r="BU52" s="5">
        <v>4</v>
      </c>
      <c r="BV52" s="5">
        <v>4</v>
      </c>
      <c r="BW52" s="128">
        <f t="shared" si="5"/>
        <v>77</v>
      </c>
    </row>
    <row r="53" spans="1:75" ht="15.75" customHeight="1" x14ac:dyDescent="0.2">
      <c r="A53" s="2">
        <v>50</v>
      </c>
      <c r="B53" s="5" t="s">
        <v>0</v>
      </c>
      <c r="C53" s="5" t="s">
        <v>6</v>
      </c>
      <c r="D53" s="5" t="s">
        <v>7</v>
      </c>
      <c r="E53" s="5" t="s">
        <v>9</v>
      </c>
      <c r="F53" s="5">
        <v>1</v>
      </c>
      <c r="G53" s="5" t="s">
        <v>4</v>
      </c>
      <c r="I53" s="3">
        <v>50</v>
      </c>
      <c r="J53" s="5">
        <v>4</v>
      </c>
      <c r="K53" s="5">
        <v>5</v>
      </c>
      <c r="L53" s="5">
        <v>5</v>
      </c>
      <c r="M53" s="5">
        <v>5</v>
      </c>
      <c r="N53" s="5">
        <v>5</v>
      </c>
      <c r="O53" s="5">
        <v>5</v>
      </c>
      <c r="P53" s="5">
        <v>4</v>
      </c>
      <c r="Q53" s="5">
        <v>4</v>
      </c>
      <c r="R53" s="5">
        <v>4</v>
      </c>
      <c r="S53" s="5">
        <v>3</v>
      </c>
      <c r="T53" s="5">
        <v>2</v>
      </c>
      <c r="U53" s="5">
        <v>2</v>
      </c>
      <c r="V53" s="5">
        <v>4</v>
      </c>
      <c r="W53" s="5">
        <v>3</v>
      </c>
      <c r="X53" s="5">
        <v>3</v>
      </c>
      <c r="Y53" s="5">
        <v>5</v>
      </c>
      <c r="Z53" s="5">
        <v>4</v>
      </c>
      <c r="AA53" s="5">
        <v>3</v>
      </c>
      <c r="AB53" s="5">
        <v>3</v>
      </c>
      <c r="AC53" s="5">
        <v>3</v>
      </c>
      <c r="AD53" s="5">
        <v>4</v>
      </c>
      <c r="AE53" s="128">
        <f t="shared" si="3"/>
        <v>80</v>
      </c>
      <c r="AG53" s="3">
        <v>50</v>
      </c>
      <c r="AH53" s="5">
        <v>4</v>
      </c>
      <c r="AI53" s="5">
        <v>5</v>
      </c>
      <c r="AJ53" s="5">
        <v>5</v>
      </c>
      <c r="AK53" s="5">
        <v>5</v>
      </c>
      <c r="AL53" s="5">
        <v>5</v>
      </c>
      <c r="AM53" s="5">
        <v>4</v>
      </c>
      <c r="AN53" s="5">
        <v>5</v>
      </c>
      <c r="AO53" s="5">
        <v>5</v>
      </c>
      <c r="AP53" s="5">
        <v>3</v>
      </c>
      <c r="AQ53" s="5">
        <v>3</v>
      </c>
      <c r="AR53" s="5">
        <v>3</v>
      </c>
      <c r="AS53" s="5">
        <v>5</v>
      </c>
      <c r="AT53" s="5">
        <v>4</v>
      </c>
      <c r="AU53" s="5">
        <v>4</v>
      </c>
      <c r="AV53" s="5">
        <v>4</v>
      </c>
      <c r="AW53" s="5">
        <v>5</v>
      </c>
      <c r="AX53" s="5">
        <v>5</v>
      </c>
      <c r="AY53" s="128">
        <f t="shared" si="4"/>
        <v>74</v>
      </c>
      <c r="BA53" s="3">
        <v>50</v>
      </c>
      <c r="BB53" s="9">
        <v>5</v>
      </c>
      <c r="BC53" s="9">
        <v>4</v>
      </c>
      <c r="BD53" s="9">
        <v>3</v>
      </c>
      <c r="BE53" s="9">
        <v>3</v>
      </c>
      <c r="BF53" s="9">
        <v>5</v>
      </c>
      <c r="BG53" s="9">
        <v>4</v>
      </c>
      <c r="BH53" s="9">
        <v>4</v>
      </c>
      <c r="BI53" s="9">
        <v>4</v>
      </c>
      <c r="BJ53" s="9">
        <v>5</v>
      </c>
      <c r="BK53" s="9">
        <v>4</v>
      </c>
      <c r="BL53" s="9">
        <v>5</v>
      </c>
      <c r="BM53" s="9">
        <v>4</v>
      </c>
      <c r="BN53" s="9">
        <v>4</v>
      </c>
      <c r="BO53" s="9">
        <v>4</v>
      </c>
      <c r="BP53" s="9">
        <v>5</v>
      </c>
      <c r="BQ53" s="9">
        <v>4</v>
      </c>
      <c r="BR53" s="9">
        <v>4</v>
      </c>
      <c r="BS53" s="9">
        <v>4</v>
      </c>
      <c r="BT53" s="9">
        <v>5</v>
      </c>
      <c r="BU53" s="9">
        <v>5</v>
      </c>
      <c r="BV53" s="9">
        <v>5</v>
      </c>
      <c r="BW53" s="128">
        <f t="shared" si="5"/>
        <v>90</v>
      </c>
    </row>
    <row r="54" spans="1:75" ht="15.75" customHeight="1" x14ac:dyDescent="0.2">
      <c r="A54" s="2">
        <v>51</v>
      </c>
      <c r="B54" s="5" t="s">
        <v>0</v>
      </c>
      <c r="C54" s="5" t="s">
        <v>1</v>
      </c>
      <c r="D54" s="5" t="s">
        <v>7</v>
      </c>
      <c r="E54" s="5" t="s">
        <v>9</v>
      </c>
      <c r="F54" s="5">
        <v>2</v>
      </c>
      <c r="G54" s="5" t="s">
        <v>4</v>
      </c>
      <c r="I54" s="3">
        <v>51</v>
      </c>
      <c r="J54" s="9">
        <v>4</v>
      </c>
      <c r="K54" s="9">
        <v>5</v>
      </c>
      <c r="L54" s="9">
        <v>4</v>
      </c>
      <c r="M54" s="9">
        <v>5</v>
      </c>
      <c r="N54" s="9">
        <v>5</v>
      </c>
      <c r="O54" s="9">
        <v>5</v>
      </c>
      <c r="P54" s="9">
        <v>3</v>
      </c>
      <c r="Q54" s="9">
        <v>3</v>
      </c>
      <c r="R54" s="9">
        <v>3</v>
      </c>
      <c r="S54" s="9">
        <v>2</v>
      </c>
      <c r="T54" s="9">
        <v>4</v>
      </c>
      <c r="U54" s="9">
        <v>5</v>
      </c>
      <c r="V54" s="9">
        <v>2</v>
      </c>
      <c r="W54" s="9">
        <v>3</v>
      </c>
      <c r="X54" s="9">
        <v>2</v>
      </c>
      <c r="Y54" s="9">
        <v>3</v>
      </c>
      <c r="Z54" s="9">
        <v>2</v>
      </c>
      <c r="AA54" s="9">
        <v>2</v>
      </c>
      <c r="AB54" s="9">
        <v>2</v>
      </c>
      <c r="AC54" s="9">
        <v>2</v>
      </c>
      <c r="AD54" s="9">
        <v>1</v>
      </c>
      <c r="AE54" s="128">
        <f t="shared" si="3"/>
        <v>67</v>
      </c>
      <c r="AG54" s="3">
        <v>51</v>
      </c>
      <c r="AH54" s="5">
        <v>5</v>
      </c>
      <c r="AI54" s="5">
        <v>3</v>
      </c>
      <c r="AJ54" s="5">
        <v>3</v>
      </c>
      <c r="AK54" s="5">
        <v>4</v>
      </c>
      <c r="AL54" s="5">
        <v>3</v>
      </c>
      <c r="AM54" s="5">
        <v>4</v>
      </c>
      <c r="AN54" s="5">
        <v>5</v>
      </c>
      <c r="AO54" s="5">
        <v>4</v>
      </c>
      <c r="AP54" s="5">
        <v>4</v>
      </c>
      <c r="AQ54" s="5">
        <v>4</v>
      </c>
      <c r="AR54" s="5">
        <v>5</v>
      </c>
      <c r="AS54" s="5">
        <v>3</v>
      </c>
      <c r="AT54" s="5">
        <v>3</v>
      </c>
      <c r="AU54" s="5">
        <v>4</v>
      </c>
      <c r="AV54" s="5">
        <v>5</v>
      </c>
      <c r="AW54" s="5">
        <v>3</v>
      </c>
      <c r="AX54" s="5">
        <v>3</v>
      </c>
      <c r="AY54" s="128">
        <f t="shared" si="4"/>
        <v>65</v>
      </c>
      <c r="BA54" s="3">
        <v>51</v>
      </c>
      <c r="BB54" s="9">
        <v>4</v>
      </c>
      <c r="BC54" s="9">
        <v>4</v>
      </c>
      <c r="BD54" s="9">
        <v>4</v>
      </c>
      <c r="BE54" s="9">
        <v>4</v>
      </c>
      <c r="BF54" s="9">
        <v>4</v>
      </c>
      <c r="BG54" s="9">
        <v>4</v>
      </c>
      <c r="BH54" s="9">
        <v>4</v>
      </c>
      <c r="BI54" s="9">
        <v>4</v>
      </c>
      <c r="BJ54" s="9">
        <v>3</v>
      </c>
      <c r="BK54" s="9">
        <v>3</v>
      </c>
      <c r="BL54" s="9">
        <v>3</v>
      </c>
      <c r="BM54" s="9">
        <v>3</v>
      </c>
      <c r="BN54" s="9">
        <v>3</v>
      </c>
      <c r="BO54" s="9">
        <v>3</v>
      </c>
      <c r="BP54" s="9">
        <v>3</v>
      </c>
      <c r="BQ54" s="9">
        <v>3</v>
      </c>
      <c r="BR54" s="9">
        <v>3</v>
      </c>
      <c r="BS54" s="9">
        <v>3</v>
      </c>
      <c r="BT54" s="9">
        <v>2</v>
      </c>
      <c r="BU54" s="9">
        <v>3</v>
      </c>
      <c r="BV54" s="9">
        <v>3</v>
      </c>
      <c r="BW54" s="128">
        <f t="shared" si="5"/>
        <v>70</v>
      </c>
    </row>
    <row r="55" spans="1:75" ht="15.75" customHeight="1" x14ac:dyDescent="0.2">
      <c r="A55" s="3">
        <v>52</v>
      </c>
      <c r="B55" s="5" t="s">
        <v>0</v>
      </c>
      <c r="C55" s="5" t="s">
        <v>1</v>
      </c>
      <c r="D55" s="5" t="s">
        <v>7</v>
      </c>
      <c r="E55" s="5" t="s">
        <v>9</v>
      </c>
      <c r="F55" s="5">
        <v>2</v>
      </c>
      <c r="G55" s="5" t="s">
        <v>4</v>
      </c>
      <c r="I55" s="3">
        <v>52</v>
      </c>
      <c r="J55" s="5">
        <v>1</v>
      </c>
      <c r="K55" s="5">
        <v>5</v>
      </c>
      <c r="L55" s="5">
        <v>2</v>
      </c>
      <c r="M55" s="5">
        <v>2</v>
      </c>
      <c r="N55" s="5">
        <v>5</v>
      </c>
      <c r="O55" s="5">
        <v>4</v>
      </c>
      <c r="P55" s="5">
        <v>3</v>
      </c>
      <c r="Q55" s="5">
        <v>3</v>
      </c>
      <c r="R55" s="5">
        <v>1</v>
      </c>
      <c r="S55" s="5">
        <v>1</v>
      </c>
      <c r="T55" s="5">
        <v>4</v>
      </c>
      <c r="U55" s="5">
        <v>3</v>
      </c>
      <c r="V55" s="5">
        <v>3</v>
      </c>
      <c r="W55" s="5">
        <v>5</v>
      </c>
      <c r="X55" s="5">
        <v>3</v>
      </c>
      <c r="Y55" s="5">
        <v>5</v>
      </c>
      <c r="Z55" s="5">
        <v>3</v>
      </c>
      <c r="AA55" s="5">
        <v>4</v>
      </c>
      <c r="AB55" s="5">
        <v>5</v>
      </c>
      <c r="AC55" s="5">
        <v>5</v>
      </c>
      <c r="AD55" s="5">
        <v>5</v>
      </c>
      <c r="AE55" s="128">
        <f t="shared" si="3"/>
        <v>72</v>
      </c>
      <c r="AG55" s="3">
        <v>52</v>
      </c>
      <c r="AH55" s="5">
        <v>1</v>
      </c>
      <c r="AI55" s="5">
        <v>4</v>
      </c>
      <c r="AJ55" s="5">
        <v>1</v>
      </c>
      <c r="AK55" s="5">
        <v>4</v>
      </c>
      <c r="AL55" s="5">
        <v>3</v>
      </c>
      <c r="AM55" s="5">
        <v>5</v>
      </c>
      <c r="AN55" s="5">
        <v>5</v>
      </c>
      <c r="AO55" s="5">
        <v>4</v>
      </c>
      <c r="AP55" s="5">
        <v>5</v>
      </c>
      <c r="AQ55" s="5">
        <v>5</v>
      </c>
      <c r="AR55" s="5">
        <v>4</v>
      </c>
      <c r="AS55" s="5">
        <v>1</v>
      </c>
      <c r="AT55" s="5">
        <v>1</v>
      </c>
      <c r="AU55" s="5">
        <v>5</v>
      </c>
      <c r="AV55" s="5">
        <v>5</v>
      </c>
      <c r="AW55" s="5">
        <v>4</v>
      </c>
      <c r="AX55" s="5">
        <v>4</v>
      </c>
      <c r="AY55" s="128">
        <f t="shared" si="4"/>
        <v>61</v>
      </c>
      <c r="BA55" s="3">
        <v>52</v>
      </c>
      <c r="BB55" s="9">
        <v>2</v>
      </c>
      <c r="BC55" s="9">
        <v>4</v>
      </c>
      <c r="BD55" s="9">
        <v>3</v>
      </c>
      <c r="BE55" s="9">
        <v>4</v>
      </c>
      <c r="BF55" s="9">
        <v>4</v>
      </c>
      <c r="BG55" s="9">
        <v>1</v>
      </c>
      <c r="BH55" s="9">
        <v>4</v>
      </c>
      <c r="BI55" s="9">
        <v>1</v>
      </c>
      <c r="BJ55" s="9">
        <v>5</v>
      </c>
      <c r="BK55" s="9">
        <v>2</v>
      </c>
      <c r="BL55" s="9">
        <v>2</v>
      </c>
      <c r="BM55" s="9">
        <v>1</v>
      </c>
      <c r="BN55" s="9">
        <v>1</v>
      </c>
      <c r="BO55" s="9">
        <v>4</v>
      </c>
      <c r="BP55" s="9">
        <v>4</v>
      </c>
      <c r="BQ55" s="9">
        <v>5</v>
      </c>
      <c r="BR55" s="9">
        <v>4</v>
      </c>
      <c r="BS55" s="9">
        <v>4</v>
      </c>
      <c r="BT55" s="9">
        <v>5</v>
      </c>
      <c r="BU55" s="9">
        <v>4</v>
      </c>
      <c r="BV55" s="9">
        <v>4</v>
      </c>
      <c r="BW55" s="128">
        <f t="shared" si="5"/>
        <v>68</v>
      </c>
    </row>
    <row r="56" spans="1:75" ht="15.75" customHeight="1" x14ac:dyDescent="0.2">
      <c r="A56" s="2">
        <v>53</v>
      </c>
      <c r="B56" s="8" t="s">
        <v>46</v>
      </c>
      <c r="C56" s="8" t="s">
        <v>6</v>
      </c>
      <c r="D56" s="8" t="s">
        <v>12</v>
      </c>
      <c r="E56" s="8" t="s">
        <v>9</v>
      </c>
      <c r="F56" s="8">
        <v>1</v>
      </c>
      <c r="G56" s="8" t="s">
        <v>47</v>
      </c>
      <c r="I56" s="3">
        <v>53</v>
      </c>
      <c r="J56" s="7">
        <v>2</v>
      </c>
      <c r="K56" s="7">
        <v>3</v>
      </c>
      <c r="L56" s="7">
        <v>2</v>
      </c>
      <c r="M56" s="7">
        <v>4</v>
      </c>
      <c r="N56" s="7">
        <v>4</v>
      </c>
      <c r="O56" s="7">
        <v>5</v>
      </c>
      <c r="P56" s="7">
        <v>5</v>
      </c>
      <c r="Q56" s="7">
        <v>4</v>
      </c>
      <c r="R56" s="7">
        <v>4</v>
      </c>
      <c r="S56" s="7">
        <v>4</v>
      </c>
      <c r="T56" s="7">
        <v>2</v>
      </c>
      <c r="U56" s="7">
        <v>2</v>
      </c>
      <c r="V56" s="7">
        <v>2</v>
      </c>
      <c r="W56" s="7">
        <v>2</v>
      </c>
      <c r="X56" s="7">
        <v>3</v>
      </c>
      <c r="Y56" s="7">
        <v>4</v>
      </c>
      <c r="Z56" s="7">
        <v>3</v>
      </c>
      <c r="AA56" s="7">
        <v>4</v>
      </c>
      <c r="AB56" s="7">
        <v>3</v>
      </c>
      <c r="AC56" s="7">
        <v>3</v>
      </c>
      <c r="AD56" s="7">
        <v>2</v>
      </c>
      <c r="AE56" s="128">
        <f t="shared" si="3"/>
        <v>67</v>
      </c>
      <c r="AG56" s="3">
        <v>53</v>
      </c>
      <c r="AH56" s="7">
        <v>4</v>
      </c>
      <c r="AI56" s="7">
        <v>2</v>
      </c>
      <c r="AJ56" s="7">
        <v>4</v>
      </c>
      <c r="AK56" s="7">
        <v>5</v>
      </c>
      <c r="AL56" s="7">
        <v>5</v>
      </c>
      <c r="AM56" s="7">
        <v>5</v>
      </c>
      <c r="AN56" s="7">
        <v>3</v>
      </c>
      <c r="AO56" s="7">
        <v>4</v>
      </c>
      <c r="AP56" s="7">
        <v>4</v>
      </c>
      <c r="AQ56" s="7">
        <v>3</v>
      </c>
      <c r="AR56" s="7">
        <v>3</v>
      </c>
      <c r="AS56" s="7">
        <v>4</v>
      </c>
      <c r="AT56" s="7">
        <v>3</v>
      </c>
      <c r="AU56" s="7">
        <v>3</v>
      </c>
      <c r="AV56" s="7">
        <v>4</v>
      </c>
      <c r="AW56" s="7">
        <v>3</v>
      </c>
      <c r="AX56" s="7">
        <v>2</v>
      </c>
      <c r="AY56" s="128">
        <f t="shared" si="4"/>
        <v>61</v>
      </c>
      <c r="BA56" s="3">
        <v>53</v>
      </c>
      <c r="BB56" s="9">
        <v>4</v>
      </c>
      <c r="BC56" s="9">
        <v>3</v>
      </c>
      <c r="BD56" s="9">
        <v>3</v>
      </c>
      <c r="BE56" s="9">
        <v>4</v>
      </c>
      <c r="BF56" s="9">
        <v>3</v>
      </c>
      <c r="BG56" s="9">
        <v>3</v>
      </c>
      <c r="BH56" s="9">
        <v>3</v>
      </c>
      <c r="BI56" s="9">
        <v>4</v>
      </c>
      <c r="BJ56" s="9">
        <v>4</v>
      </c>
      <c r="BK56" s="9">
        <v>3</v>
      </c>
      <c r="BL56" s="9">
        <v>3</v>
      </c>
      <c r="BM56" s="9">
        <v>4</v>
      </c>
      <c r="BN56" s="9">
        <v>4</v>
      </c>
      <c r="BO56" s="9">
        <v>4</v>
      </c>
      <c r="BP56" s="9">
        <v>5</v>
      </c>
      <c r="BQ56" s="9">
        <v>5</v>
      </c>
      <c r="BR56" s="9">
        <v>4</v>
      </c>
      <c r="BS56" s="9">
        <v>4</v>
      </c>
      <c r="BT56" s="9">
        <v>3</v>
      </c>
      <c r="BU56" s="9">
        <v>5</v>
      </c>
      <c r="BV56" s="9">
        <v>5</v>
      </c>
      <c r="BW56" s="128">
        <f t="shared" si="5"/>
        <v>80</v>
      </c>
    </row>
    <row r="57" spans="1:75" ht="15.75" customHeight="1" x14ac:dyDescent="0.2">
      <c r="A57" s="3">
        <v>54</v>
      </c>
      <c r="B57" s="8" t="s">
        <v>46</v>
      </c>
      <c r="C57" s="8" t="s">
        <v>6</v>
      </c>
      <c r="D57" s="8" t="s">
        <v>12</v>
      </c>
      <c r="E57" s="8" t="s">
        <v>9</v>
      </c>
      <c r="F57" s="8">
        <v>1</v>
      </c>
      <c r="G57" s="8" t="s">
        <v>11</v>
      </c>
      <c r="I57" s="3">
        <v>54</v>
      </c>
      <c r="J57" s="7">
        <v>3</v>
      </c>
      <c r="K57" s="7">
        <v>3</v>
      </c>
      <c r="L57" s="7">
        <v>3</v>
      </c>
      <c r="M57" s="7">
        <v>3</v>
      </c>
      <c r="N57" s="7">
        <v>4</v>
      </c>
      <c r="O57" s="7">
        <v>4</v>
      </c>
      <c r="P57" s="7">
        <v>4</v>
      </c>
      <c r="Q57" s="7">
        <v>4</v>
      </c>
      <c r="R57" s="7">
        <v>4</v>
      </c>
      <c r="S57" s="7">
        <v>3</v>
      </c>
      <c r="T57" s="7">
        <v>3</v>
      </c>
      <c r="U57" s="7">
        <v>4</v>
      </c>
      <c r="V57" s="7">
        <v>2</v>
      </c>
      <c r="W57" s="7">
        <v>2</v>
      </c>
      <c r="X57" s="7">
        <v>4</v>
      </c>
      <c r="Y57" s="7">
        <v>4</v>
      </c>
      <c r="Z57" s="7">
        <v>4</v>
      </c>
      <c r="AA57" s="7">
        <v>3</v>
      </c>
      <c r="AB57" s="7">
        <v>3</v>
      </c>
      <c r="AC57" s="7">
        <v>3</v>
      </c>
      <c r="AD57" s="7">
        <v>3</v>
      </c>
      <c r="AE57" s="128">
        <f t="shared" si="3"/>
        <v>70</v>
      </c>
      <c r="AG57" s="3">
        <v>54</v>
      </c>
      <c r="AH57" s="7">
        <v>4</v>
      </c>
      <c r="AI57" s="7">
        <v>3</v>
      </c>
      <c r="AJ57" s="7">
        <v>4</v>
      </c>
      <c r="AK57" s="7">
        <v>4</v>
      </c>
      <c r="AL57" s="7">
        <v>4</v>
      </c>
      <c r="AM57" s="7">
        <v>3</v>
      </c>
      <c r="AN57" s="7">
        <v>3</v>
      </c>
      <c r="AO57" s="7">
        <v>3</v>
      </c>
      <c r="AP57" s="7">
        <v>3</v>
      </c>
      <c r="AQ57" s="7">
        <v>3</v>
      </c>
      <c r="AR57" s="7">
        <v>4</v>
      </c>
      <c r="AS57" s="7">
        <v>3</v>
      </c>
      <c r="AT57" s="7">
        <v>3</v>
      </c>
      <c r="AU57" s="7">
        <v>3</v>
      </c>
      <c r="AV57" s="7">
        <v>3</v>
      </c>
      <c r="AW57" s="7">
        <v>4</v>
      </c>
      <c r="AX57" s="7">
        <v>3</v>
      </c>
      <c r="AY57" s="128">
        <f t="shared" si="4"/>
        <v>57</v>
      </c>
      <c r="BA57" s="3">
        <v>54</v>
      </c>
      <c r="BB57" s="9">
        <v>3</v>
      </c>
      <c r="BC57" s="9">
        <v>3</v>
      </c>
      <c r="BD57" s="9">
        <v>4</v>
      </c>
      <c r="BE57" s="9">
        <v>3</v>
      </c>
      <c r="BF57" s="9">
        <v>3</v>
      </c>
      <c r="BG57" s="9">
        <v>4</v>
      </c>
      <c r="BH57" s="9">
        <v>2</v>
      </c>
      <c r="BI57" s="9">
        <v>4</v>
      </c>
      <c r="BJ57" s="9">
        <v>4</v>
      </c>
      <c r="BK57" s="9">
        <v>3</v>
      </c>
      <c r="BL57" s="9">
        <v>4</v>
      </c>
      <c r="BM57" s="9">
        <v>3</v>
      </c>
      <c r="BN57" s="9">
        <v>4</v>
      </c>
      <c r="BO57" s="9">
        <v>4</v>
      </c>
      <c r="BP57" s="9">
        <v>3</v>
      </c>
      <c r="BQ57" s="9">
        <v>4</v>
      </c>
      <c r="BR57" s="9">
        <v>3</v>
      </c>
      <c r="BS57" s="9">
        <v>4</v>
      </c>
      <c r="BT57" s="9">
        <v>3</v>
      </c>
      <c r="BU57" s="9">
        <v>4</v>
      </c>
      <c r="BV57" s="9">
        <v>5</v>
      </c>
      <c r="BW57" s="128">
        <f t="shared" si="5"/>
        <v>74</v>
      </c>
    </row>
    <row r="58" spans="1:75" ht="15.75" customHeight="1" x14ac:dyDescent="0.2">
      <c r="A58" s="2">
        <v>55</v>
      </c>
      <c r="B58" s="8" t="s">
        <v>46</v>
      </c>
      <c r="C58" s="8" t="s">
        <v>6</v>
      </c>
      <c r="D58" s="8" t="s">
        <v>12</v>
      </c>
      <c r="E58" s="8" t="s">
        <v>9</v>
      </c>
      <c r="F58" s="8">
        <v>1</v>
      </c>
      <c r="G58" s="8" t="s">
        <v>11</v>
      </c>
      <c r="I58" s="3">
        <v>55</v>
      </c>
      <c r="J58" s="9">
        <v>4</v>
      </c>
      <c r="K58" s="9">
        <v>3</v>
      </c>
      <c r="L58" s="9">
        <v>2</v>
      </c>
      <c r="M58" s="9">
        <v>2</v>
      </c>
      <c r="N58" s="9">
        <v>3</v>
      </c>
      <c r="O58" s="9">
        <v>4</v>
      </c>
      <c r="P58" s="9">
        <v>3</v>
      </c>
      <c r="Q58" s="9">
        <v>4</v>
      </c>
      <c r="R58" s="9">
        <v>4</v>
      </c>
      <c r="S58" s="9">
        <v>2</v>
      </c>
      <c r="T58" s="9">
        <v>3</v>
      </c>
      <c r="U58" s="9">
        <v>2</v>
      </c>
      <c r="V58" s="9">
        <v>5</v>
      </c>
      <c r="W58" s="9">
        <v>3</v>
      </c>
      <c r="X58" s="9">
        <v>2</v>
      </c>
      <c r="Y58" s="9">
        <v>3</v>
      </c>
      <c r="Z58" s="9">
        <v>2</v>
      </c>
      <c r="AA58" s="9">
        <v>3</v>
      </c>
      <c r="AB58" s="9">
        <v>2</v>
      </c>
      <c r="AC58" s="9">
        <v>2</v>
      </c>
      <c r="AD58" s="9">
        <v>2</v>
      </c>
      <c r="AE58" s="128">
        <f t="shared" si="3"/>
        <v>60</v>
      </c>
      <c r="AG58" s="3">
        <v>55</v>
      </c>
      <c r="AH58" s="9">
        <v>5</v>
      </c>
      <c r="AI58" s="9">
        <v>3</v>
      </c>
      <c r="AJ58" s="9">
        <v>3</v>
      </c>
      <c r="AK58" s="9">
        <v>4</v>
      </c>
      <c r="AL58" s="9">
        <v>4</v>
      </c>
      <c r="AM58" s="9">
        <v>2</v>
      </c>
      <c r="AN58" s="9">
        <v>5</v>
      </c>
      <c r="AO58" s="9">
        <v>4</v>
      </c>
      <c r="AP58" s="9">
        <v>4</v>
      </c>
      <c r="AQ58" s="9">
        <v>2</v>
      </c>
      <c r="AR58" s="9">
        <v>4</v>
      </c>
      <c r="AS58" s="9">
        <v>3</v>
      </c>
      <c r="AT58" s="9">
        <v>2</v>
      </c>
      <c r="AU58" s="9">
        <v>4</v>
      </c>
      <c r="AV58" s="9">
        <v>5</v>
      </c>
      <c r="AW58" s="9">
        <v>3</v>
      </c>
      <c r="AX58" s="9">
        <v>2</v>
      </c>
      <c r="AY58" s="128">
        <f t="shared" si="4"/>
        <v>59</v>
      </c>
      <c r="BA58" s="3">
        <v>55</v>
      </c>
      <c r="BB58" s="9">
        <v>4</v>
      </c>
      <c r="BC58" s="9">
        <v>4</v>
      </c>
      <c r="BD58" s="9">
        <v>3</v>
      </c>
      <c r="BE58" s="9">
        <v>4</v>
      </c>
      <c r="BF58" s="9">
        <v>4</v>
      </c>
      <c r="BG58" s="9">
        <v>3</v>
      </c>
      <c r="BH58" s="9">
        <v>4</v>
      </c>
      <c r="BI58" s="9">
        <v>4</v>
      </c>
      <c r="BJ58" s="9">
        <v>4</v>
      </c>
      <c r="BK58" s="9">
        <v>3</v>
      </c>
      <c r="BL58" s="9">
        <v>4</v>
      </c>
      <c r="BM58" s="9">
        <v>4</v>
      </c>
      <c r="BN58" s="9">
        <v>3</v>
      </c>
      <c r="BO58" s="9">
        <v>4</v>
      </c>
      <c r="BP58" s="9">
        <v>4</v>
      </c>
      <c r="BQ58" s="9">
        <v>3</v>
      </c>
      <c r="BR58" s="9">
        <v>4</v>
      </c>
      <c r="BS58" s="9">
        <v>4</v>
      </c>
      <c r="BT58" s="9">
        <v>4</v>
      </c>
      <c r="BU58" s="9">
        <v>4</v>
      </c>
      <c r="BV58" s="9">
        <v>4</v>
      </c>
      <c r="BW58" s="128">
        <f t="shared" si="5"/>
        <v>79</v>
      </c>
    </row>
    <row r="59" spans="1:75" ht="15.75" customHeight="1" x14ac:dyDescent="0.2">
      <c r="A59" s="3">
        <v>56</v>
      </c>
      <c r="B59" s="8" t="s">
        <v>46</v>
      </c>
      <c r="C59" s="8" t="s">
        <v>48</v>
      </c>
      <c r="D59" s="8" t="s">
        <v>12</v>
      </c>
      <c r="E59" s="8" t="s">
        <v>9</v>
      </c>
      <c r="F59" s="8">
        <v>2</v>
      </c>
      <c r="G59" s="8" t="s">
        <v>47</v>
      </c>
      <c r="I59" s="3">
        <v>56</v>
      </c>
      <c r="J59" s="9">
        <v>4</v>
      </c>
      <c r="K59" s="9">
        <v>4</v>
      </c>
      <c r="L59" s="9">
        <v>3</v>
      </c>
      <c r="M59" s="9">
        <v>4</v>
      </c>
      <c r="N59" s="9">
        <v>4</v>
      </c>
      <c r="O59" s="9">
        <v>5</v>
      </c>
      <c r="P59" s="9">
        <v>3</v>
      </c>
      <c r="Q59" s="9">
        <v>4</v>
      </c>
      <c r="R59" s="9">
        <v>5</v>
      </c>
      <c r="S59" s="9">
        <v>4</v>
      </c>
      <c r="T59" s="9">
        <v>2</v>
      </c>
      <c r="U59" s="9">
        <v>5</v>
      </c>
      <c r="V59" s="9">
        <v>2</v>
      </c>
      <c r="W59" s="9">
        <v>4</v>
      </c>
      <c r="X59" s="9">
        <v>3</v>
      </c>
      <c r="Y59" s="9">
        <v>4</v>
      </c>
      <c r="Z59" s="9">
        <v>4</v>
      </c>
      <c r="AA59" s="9">
        <v>4</v>
      </c>
      <c r="AB59" s="9">
        <v>4</v>
      </c>
      <c r="AC59" s="9">
        <v>3</v>
      </c>
      <c r="AD59" s="9">
        <v>4</v>
      </c>
      <c r="AE59" s="128">
        <f t="shared" si="3"/>
        <v>79</v>
      </c>
      <c r="AG59" s="3">
        <v>56</v>
      </c>
      <c r="AH59" s="9">
        <v>4</v>
      </c>
      <c r="AI59" s="9">
        <v>4</v>
      </c>
      <c r="AJ59" s="9">
        <v>5</v>
      </c>
      <c r="AK59" s="9">
        <v>4</v>
      </c>
      <c r="AL59" s="9">
        <v>5</v>
      </c>
      <c r="AM59" s="9">
        <v>4</v>
      </c>
      <c r="AN59" s="9">
        <v>5</v>
      </c>
      <c r="AO59" s="9">
        <v>5</v>
      </c>
      <c r="AP59" s="9">
        <v>4</v>
      </c>
      <c r="AQ59" s="9">
        <v>4</v>
      </c>
      <c r="AR59" s="9">
        <v>4</v>
      </c>
      <c r="AS59" s="9">
        <v>4</v>
      </c>
      <c r="AT59" s="9">
        <v>4</v>
      </c>
      <c r="AU59" s="9">
        <v>4</v>
      </c>
      <c r="AV59" s="9">
        <v>5</v>
      </c>
      <c r="AW59" s="9">
        <v>4</v>
      </c>
      <c r="AX59" s="9">
        <v>4</v>
      </c>
      <c r="AY59" s="128">
        <f t="shared" si="4"/>
        <v>73</v>
      </c>
      <c r="BA59" s="3">
        <v>56</v>
      </c>
      <c r="BB59" s="9">
        <v>5</v>
      </c>
      <c r="BC59" s="9">
        <v>4</v>
      </c>
      <c r="BD59" s="9">
        <v>4</v>
      </c>
      <c r="BE59" s="9">
        <v>2</v>
      </c>
      <c r="BF59" s="9">
        <v>4</v>
      </c>
      <c r="BG59" s="9">
        <v>5</v>
      </c>
      <c r="BH59" s="9">
        <v>4</v>
      </c>
      <c r="BI59" s="9">
        <v>4</v>
      </c>
      <c r="BJ59" s="9">
        <v>5</v>
      </c>
      <c r="BK59" s="9">
        <v>4</v>
      </c>
      <c r="BL59" s="9">
        <v>4</v>
      </c>
      <c r="BM59" s="9">
        <v>4</v>
      </c>
      <c r="BN59" s="9">
        <v>5</v>
      </c>
      <c r="BO59" s="9">
        <v>3</v>
      </c>
      <c r="BP59" s="9">
        <v>4</v>
      </c>
      <c r="BQ59" s="9">
        <v>5</v>
      </c>
      <c r="BR59" s="9">
        <v>4</v>
      </c>
      <c r="BS59" s="9">
        <v>4</v>
      </c>
      <c r="BT59" s="9">
        <v>4</v>
      </c>
      <c r="BU59" s="9">
        <v>5</v>
      </c>
      <c r="BV59" s="9">
        <v>5</v>
      </c>
      <c r="BW59" s="128">
        <f t="shared" si="5"/>
        <v>88</v>
      </c>
    </row>
    <row r="60" spans="1:75" ht="15.75" customHeight="1" x14ac:dyDescent="0.2">
      <c r="A60" s="2">
        <v>57</v>
      </c>
      <c r="B60" s="8" t="s">
        <v>46</v>
      </c>
      <c r="C60" s="8" t="s">
        <v>48</v>
      </c>
      <c r="D60" s="8" t="s">
        <v>10</v>
      </c>
      <c r="E60" s="8" t="s">
        <v>50</v>
      </c>
      <c r="F60" s="8">
        <v>2</v>
      </c>
      <c r="G60" s="8" t="s">
        <v>11</v>
      </c>
      <c r="I60" s="3">
        <v>57</v>
      </c>
      <c r="J60" s="9">
        <v>5</v>
      </c>
      <c r="K60" s="9">
        <v>4</v>
      </c>
      <c r="L60" s="9">
        <v>5</v>
      </c>
      <c r="M60" s="9">
        <v>4</v>
      </c>
      <c r="N60" s="9">
        <v>5</v>
      </c>
      <c r="O60" s="9">
        <v>5</v>
      </c>
      <c r="P60" s="9">
        <v>5</v>
      </c>
      <c r="Q60" s="9">
        <v>4</v>
      </c>
      <c r="R60" s="9">
        <v>5</v>
      </c>
      <c r="S60" s="9">
        <v>4</v>
      </c>
      <c r="T60" s="9">
        <v>5</v>
      </c>
      <c r="U60" s="9">
        <v>4</v>
      </c>
      <c r="V60" s="9">
        <v>4</v>
      </c>
      <c r="W60" s="9">
        <v>5</v>
      </c>
      <c r="X60" s="9">
        <v>4</v>
      </c>
      <c r="Y60" s="9">
        <v>5</v>
      </c>
      <c r="Z60" s="9">
        <v>4</v>
      </c>
      <c r="AA60" s="9">
        <v>5</v>
      </c>
      <c r="AB60" s="9">
        <v>2</v>
      </c>
      <c r="AC60" s="9">
        <v>5</v>
      </c>
      <c r="AD60" s="9">
        <v>2</v>
      </c>
      <c r="AE60" s="128">
        <f t="shared" si="3"/>
        <v>91</v>
      </c>
      <c r="AG60" s="3">
        <v>57</v>
      </c>
      <c r="AH60" s="9">
        <v>5</v>
      </c>
      <c r="AI60" s="9">
        <v>5</v>
      </c>
      <c r="AJ60" s="9">
        <v>4</v>
      </c>
      <c r="AK60" s="9">
        <v>5</v>
      </c>
      <c r="AL60" s="9">
        <v>5</v>
      </c>
      <c r="AM60" s="9">
        <v>5</v>
      </c>
      <c r="AN60" s="9">
        <v>4</v>
      </c>
      <c r="AO60" s="9">
        <v>5</v>
      </c>
      <c r="AP60" s="9">
        <v>4</v>
      </c>
      <c r="AQ60" s="9">
        <v>5</v>
      </c>
      <c r="AR60" s="9">
        <v>4</v>
      </c>
      <c r="AS60" s="9">
        <v>5</v>
      </c>
      <c r="AT60" s="9">
        <v>3</v>
      </c>
      <c r="AU60" s="9">
        <v>4</v>
      </c>
      <c r="AV60" s="9">
        <v>3</v>
      </c>
      <c r="AW60" s="9">
        <v>4</v>
      </c>
      <c r="AX60" s="9">
        <v>5</v>
      </c>
      <c r="AY60" s="128">
        <f t="shared" si="4"/>
        <v>75</v>
      </c>
      <c r="BA60" s="3">
        <v>57</v>
      </c>
      <c r="BB60" s="9">
        <v>4</v>
      </c>
      <c r="BC60" s="9">
        <v>5</v>
      </c>
      <c r="BD60" s="9">
        <v>5</v>
      </c>
      <c r="BE60" s="9">
        <v>4</v>
      </c>
      <c r="BF60" s="9">
        <v>5</v>
      </c>
      <c r="BG60" s="9">
        <v>4</v>
      </c>
      <c r="BH60" s="9">
        <v>5</v>
      </c>
      <c r="BI60" s="9">
        <v>5</v>
      </c>
      <c r="BJ60" s="9">
        <v>4</v>
      </c>
      <c r="BK60" s="9">
        <v>4</v>
      </c>
      <c r="BL60" s="9">
        <v>4</v>
      </c>
      <c r="BM60" s="9">
        <v>4</v>
      </c>
      <c r="BN60" s="9">
        <v>4</v>
      </c>
      <c r="BO60" s="9">
        <v>4</v>
      </c>
      <c r="BP60" s="9">
        <v>4</v>
      </c>
      <c r="BQ60" s="9">
        <v>4</v>
      </c>
      <c r="BR60" s="9">
        <v>4</v>
      </c>
      <c r="BS60" s="9">
        <v>5</v>
      </c>
      <c r="BT60" s="9">
        <v>4</v>
      </c>
      <c r="BU60" s="9">
        <v>4</v>
      </c>
      <c r="BV60" s="9">
        <v>5</v>
      </c>
      <c r="BW60" s="128">
        <f t="shared" si="5"/>
        <v>91</v>
      </c>
    </row>
    <row r="61" spans="1:75" ht="15.75" customHeight="1" x14ac:dyDescent="0.2">
      <c r="A61" s="3">
        <v>58</v>
      </c>
      <c r="B61" s="8" t="s">
        <v>46</v>
      </c>
      <c r="C61" s="8" t="s">
        <v>6</v>
      </c>
      <c r="D61" s="8" t="s">
        <v>10</v>
      </c>
      <c r="E61" s="8" t="s">
        <v>9</v>
      </c>
      <c r="F61" s="8">
        <v>2</v>
      </c>
      <c r="G61" s="8" t="s">
        <v>11</v>
      </c>
      <c r="I61" s="3">
        <v>58</v>
      </c>
      <c r="J61" s="9">
        <v>4</v>
      </c>
      <c r="K61" s="9">
        <v>5</v>
      </c>
      <c r="L61" s="9">
        <v>5</v>
      </c>
      <c r="M61" s="9">
        <v>3</v>
      </c>
      <c r="N61" s="9">
        <v>3</v>
      </c>
      <c r="O61" s="9">
        <v>2</v>
      </c>
      <c r="P61" s="9">
        <v>5</v>
      </c>
      <c r="Q61" s="9">
        <v>3</v>
      </c>
      <c r="R61" s="9">
        <v>4</v>
      </c>
      <c r="S61" s="9">
        <v>4</v>
      </c>
      <c r="T61" s="9">
        <v>5</v>
      </c>
      <c r="U61" s="9">
        <v>3</v>
      </c>
      <c r="V61" s="9">
        <v>5</v>
      </c>
      <c r="W61" s="9">
        <v>3</v>
      </c>
      <c r="X61" s="9">
        <v>4</v>
      </c>
      <c r="Y61" s="9">
        <v>4</v>
      </c>
      <c r="Z61" s="9">
        <v>2</v>
      </c>
      <c r="AA61" s="9">
        <v>5</v>
      </c>
      <c r="AB61" s="9">
        <v>3</v>
      </c>
      <c r="AC61" s="9">
        <v>5</v>
      </c>
      <c r="AD61" s="9">
        <v>4</v>
      </c>
      <c r="AE61" s="128">
        <f t="shared" si="3"/>
        <v>81</v>
      </c>
      <c r="AG61" s="3">
        <v>58</v>
      </c>
      <c r="AH61" s="9">
        <v>4</v>
      </c>
      <c r="AI61" s="9">
        <v>2</v>
      </c>
      <c r="AJ61" s="9">
        <v>4</v>
      </c>
      <c r="AK61" s="9">
        <v>5</v>
      </c>
      <c r="AL61" s="9">
        <v>4</v>
      </c>
      <c r="AM61" s="9">
        <v>4</v>
      </c>
      <c r="AN61" s="9">
        <v>5</v>
      </c>
      <c r="AO61" s="9">
        <v>3</v>
      </c>
      <c r="AP61" s="9">
        <v>4</v>
      </c>
      <c r="AQ61" s="9">
        <v>5</v>
      </c>
      <c r="AR61" s="9">
        <v>3</v>
      </c>
      <c r="AS61" s="9">
        <v>5</v>
      </c>
      <c r="AT61" s="9">
        <v>3</v>
      </c>
      <c r="AU61" s="9">
        <v>4</v>
      </c>
      <c r="AV61" s="9">
        <v>4</v>
      </c>
      <c r="AW61" s="9">
        <v>5</v>
      </c>
      <c r="AX61" s="9">
        <v>5</v>
      </c>
      <c r="AY61" s="128">
        <f t="shared" si="4"/>
        <v>69</v>
      </c>
      <c r="BA61" s="3">
        <v>58</v>
      </c>
      <c r="BB61" s="9">
        <v>5</v>
      </c>
      <c r="BC61" s="9">
        <v>4</v>
      </c>
      <c r="BD61" s="9">
        <v>4</v>
      </c>
      <c r="BE61" s="9">
        <v>3</v>
      </c>
      <c r="BF61" s="9">
        <v>4</v>
      </c>
      <c r="BG61" s="9">
        <v>5</v>
      </c>
      <c r="BH61" s="9">
        <v>4</v>
      </c>
      <c r="BI61" s="9">
        <v>5</v>
      </c>
      <c r="BJ61" s="9">
        <v>4</v>
      </c>
      <c r="BK61" s="9">
        <v>3</v>
      </c>
      <c r="BL61" s="9">
        <v>4</v>
      </c>
      <c r="BM61" s="9">
        <v>4</v>
      </c>
      <c r="BN61" s="9">
        <v>3</v>
      </c>
      <c r="BO61" s="9">
        <v>4</v>
      </c>
      <c r="BP61" s="9">
        <v>4</v>
      </c>
      <c r="BQ61" s="9">
        <v>5</v>
      </c>
      <c r="BR61" s="9">
        <v>4</v>
      </c>
      <c r="BS61" s="9">
        <v>4</v>
      </c>
      <c r="BT61" s="9">
        <v>3</v>
      </c>
      <c r="BU61" s="9">
        <v>3</v>
      </c>
      <c r="BV61" s="9">
        <v>3</v>
      </c>
      <c r="BW61" s="128">
        <f t="shared" si="5"/>
        <v>82</v>
      </c>
    </row>
    <row r="62" spans="1:75" ht="15.75" customHeight="1" x14ac:dyDescent="0.2">
      <c r="A62" s="2">
        <v>59</v>
      </c>
      <c r="B62" s="8" t="s">
        <v>46</v>
      </c>
      <c r="C62" s="8" t="s">
        <v>6</v>
      </c>
      <c r="D62" s="8" t="s">
        <v>12</v>
      </c>
      <c r="E62" s="8" t="s">
        <v>9</v>
      </c>
      <c r="F62" s="8">
        <v>1</v>
      </c>
      <c r="G62" s="8" t="s">
        <v>47</v>
      </c>
      <c r="I62" s="3">
        <v>59</v>
      </c>
      <c r="J62" s="9">
        <v>3</v>
      </c>
      <c r="K62" s="9">
        <v>2</v>
      </c>
      <c r="L62" s="9">
        <v>3</v>
      </c>
      <c r="M62" s="9">
        <v>2</v>
      </c>
      <c r="N62" s="9">
        <v>3</v>
      </c>
      <c r="O62" s="9">
        <v>4</v>
      </c>
      <c r="P62" s="9">
        <v>2</v>
      </c>
      <c r="Q62" s="9">
        <v>3</v>
      </c>
      <c r="R62" s="9">
        <v>2</v>
      </c>
      <c r="S62" s="9">
        <v>3</v>
      </c>
      <c r="T62" s="9">
        <v>4</v>
      </c>
      <c r="U62" s="9">
        <v>2</v>
      </c>
      <c r="V62" s="9">
        <v>5</v>
      </c>
      <c r="W62" s="9">
        <v>5</v>
      </c>
      <c r="X62" s="9">
        <v>4</v>
      </c>
      <c r="Y62" s="9">
        <v>4</v>
      </c>
      <c r="Z62" s="9">
        <v>5</v>
      </c>
      <c r="AA62" s="9">
        <v>4</v>
      </c>
      <c r="AB62" s="9">
        <v>5</v>
      </c>
      <c r="AC62" s="9">
        <v>3</v>
      </c>
      <c r="AD62" s="9">
        <v>3</v>
      </c>
      <c r="AE62" s="128">
        <f t="shared" si="3"/>
        <v>71</v>
      </c>
      <c r="AG62" s="3">
        <v>59</v>
      </c>
      <c r="AH62" s="9">
        <v>5</v>
      </c>
      <c r="AI62" s="9">
        <v>4</v>
      </c>
      <c r="AJ62" s="9">
        <v>5</v>
      </c>
      <c r="AK62" s="9">
        <v>4</v>
      </c>
      <c r="AL62" s="9">
        <v>5</v>
      </c>
      <c r="AM62" s="9">
        <v>5</v>
      </c>
      <c r="AN62" s="9">
        <v>2</v>
      </c>
      <c r="AO62" s="9">
        <v>1</v>
      </c>
      <c r="AP62" s="9">
        <v>2</v>
      </c>
      <c r="AQ62" s="9">
        <v>1</v>
      </c>
      <c r="AR62" s="9">
        <v>1</v>
      </c>
      <c r="AS62" s="9">
        <v>5</v>
      </c>
      <c r="AT62" s="9">
        <v>2</v>
      </c>
      <c r="AU62" s="9">
        <v>1</v>
      </c>
      <c r="AV62" s="9">
        <v>1</v>
      </c>
      <c r="AW62" s="9">
        <v>4</v>
      </c>
      <c r="AX62" s="9">
        <v>2</v>
      </c>
      <c r="AY62" s="128">
        <f t="shared" si="4"/>
        <v>50</v>
      </c>
      <c r="BA62" s="3">
        <v>59</v>
      </c>
      <c r="BB62" s="9">
        <v>3</v>
      </c>
      <c r="BC62" s="9">
        <v>4</v>
      </c>
      <c r="BD62" s="9">
        <v>3</v>
      </c>
      <c r="BE62" s="9">
        <v>4</v>
      </c>
      <c r="BF62" s="9">
        <v>3</v>
      </c>
      <c r="BG62" s="9">
        <v>3</v>
      </c>
      <c r="BH62" s="9">
        <v>4</v>
      </c>
      <c r="BI62" s="9">
        <v>3</v>
      </c>
      <c r="BJ62" s="9">
        <v>4</v>
      </c>
      <c r="BK62" s="9">
        <v>4</v>
      </c>
      <c r="BL62" s="9">
        <v>5</v>
      </c>
      <c r="BM62" s="9">
        <v>4</v>
      </c>
      <c r="BN62" s="9">
        <v>2</v>
      </c>
      <c r="BO62" s="9">
        <v>3</v>
      </c>
      <c r="BP62" s="9">
        <v>3</v>
      </c>
      <c r="BQ62" s="9">
        <v>4</v>
      </c>
      <c r="BR62" s="9">
        <v>5</v>
      </c>
      <c r="BS62" s="9">
        <v>3</v>
      </c>
      <c r="BT62" s="9">
        <v>4</v>
      </c>
      <c r="BU62" s="9">
        <v>5</v>
      </c>
      <c r="BV62" s="9">
        <v>5</v>
      </c>
      <c r="BW62" s="128">
        <f t="shared" si="5"/>
        <v>78</v>
      </c>
    </row>
    <row r="63" spans="1:75" ht="15.75" customHeight="1" x14ac:dyDescent="0.2">
      <c r="A63" s="3">
        <v>60</v>
      </c>
      <c r="B63" s="8" t="s">
        <v>46</v>
      </c>
      <c r="C63" s="8" t="s">
        <v>6</v>
      </c>
      <c r="D63" s="8" t="s">
        <v>12</v>
      </c>
      <c r="E63" s="8" t="s">
        <v>9</v>
      </c>
      <c r="F63" s="8">
        <v>1</v>
      </c>
      <c r="G63" s="8" t="s">
        <v>47</v>
      </c>
      <c r="I63" s="3">
        <v>60</v>
      </c>
      <c r="J63" s="9">
        <v>5</v>
      </c>
      <c r="K63" s="9">
        <v>5</v>
      </c>
      <c r="L63" s="9">
        <v>4</v>
      </c>
      <c r="M63" s="9">
        <v>5</v>
      </c>
      <c r="N63" s="9">
        <v>5</v>
      </c>
      <c r="O63" s="9">
        <v>5</v>
      </c>
      <c r="P63" s="9">
        <v>5</v>
      </c>
      <c r="Q63" s="9">
        <v>5</v>
      </c>
      <c r="R63" s="9">
        <v>4</v>
      </c>
      <c r="S63" s="9">
        <v>2</v>
      </c>
      <c r="T63" s="9">
        <v>4</v>
      </c>
      <c r="U63" s="9">
        <v>4</v>
      </c>
      <c r="V63" s="9">
        <v>3</v>
      </c>
      <c r="W63" s="9">
        <v>5</v>
      </c>
      <c r="X63" s="9">
        <v>4</v>
      </c>
      <c r="Y63" s="9">
        <v>4</v>
      </c>
      <c r="Z63" s="9">
        <v>5</v>
      </c>
      <c r="AA63" s="9">
        <v>4</v>
      </c>
      <c r="AB63" s="9">
        <v>4</v>
      </c>
      <c r="AC63" s="9">
        <v>4</v>
      </c>
      <c r="AD63" s="9">
        <v>5</v>
      </c>
      <c r="AE63" s="128">
        <f t="shared" si="3"/>
        <v>91</v>
      </c>
      <c r="AG63" s="3">
        <v>60</v>
      </c>
      <c r="AH63" s="9">
        <v>5</v>
      </c>
      <c r="AI63" s="9">
        <v>4</v>
      </c>
      <c r="AJ63" s="9">
        <v>5</v>
      </c>
      <c r="AK63" s="9">
        <v>5</v>
      </c>
      <c r="AL63" s="9">
        <v>4</v>
      </c>
      <c r="AM63" s="9">
        <v>4</v>
      </c>
      <c r="AN63" s="9">
        <v>4</v>
      </c>
      <c r="AO63" s="9">
        <v>4</v>
      </c>
      <c r="AP63" s="9">
        <v>4</v>
      </c>
      <c r="AQ63" s="9">
        <v>4</v>
      </c>
      <c r="AR63" s="9">
        <v>4</v>
      </c>
      <c r="AS63" s="9">
        <v>5</v>
      </c>
      <c r="AT63" s="9">
        <v>5</v>
      </c>
      <c r="AU63" s="9">
        <v>4</v>
      </c>
      <c r="AV63" s="9">
        <v>4</v>
      </c>
      <c r="AW63" s="9">
        <v>4</v>
      </c>
      <c r="AX63" s="9">
        <v>5</v>
      </c>
      <c r="AY63" s="128">
        <f t="shared" si="4"/>
        <v>74</v>
      </c>
      <c r="BA63" s="3">
        <v>60</v>
      </c>
      <c r="BB63" s="9">
        <v>4</v>
      </c>
      <c r="BC63" s="9">
        <v>4</v>
      </c>
      <c r="BD63" s="9">
        <v>4</v>
      </c>
      <c r="BE63" s="9">
        <v>5</v>
      </c>
      <c r="BF63" s="9">
        <v>4</v>
      </c>
      <c r="BG63" s="9">
        <v>4</v>
      </c>
      <c r="BH63" s="9">
        <v>5</v>
      </c>
      <c r="BI63" s="9">
        <v>4</v>
      </c>
      <c r="BJ63" s="9">
        <v>4</v>
      </c>
      <c r="BK63" s="9">
        <v>4</v>
      </c>
      <c r="BL63" s="9">
        <v>4</v>
      </c>
      <c r="BM63" s="9">
        <v>4</v>
      </c>
      <c r="BN63" s="9">
        <v>4</v>
      </c>
      <c r="BO63" s="9">
        <v>4</v>
      </c>
      <c r="BP63" s="9">
        <v>5</v>
      </c>
      <c r="BQ63" s="9">
        <v>5</v>
      </c>
      <c r="BR63" s="9">
        <v>5</v>
      </c>
      <c r="BS63" s="9">
        <v>5</v>
      </c>
      <c r="BT63" s="9">
        <v>4</v>
      </c>
      <c r="BU63" s="9">
        <v>4</v>
      </c>
      <c r="BV63" s="9">
        <v>4</v>
      </c>
      <c r="BW63" s="128">
        <f t="shared" si="5"/>
        <v>90</v>
      </c>
    </row>
    <row r="64" spans="1:75" ht="15.75" customHeight="1" x14ac:dyDescent="0.2">
      <c r="A64" s="2">
        <v>61</v>
      </c>
      <c r="B64" s="8" t="s">
        <v>46</v>
      </c>
      <c r="C64" s="8" t="s">
        <v>6</v>
      </c>
      <c r="D64" s="8" t="s">
        <v>12</v>
      </c>
      <c r="E64" s="8" t="s">
        <v>49</v>
      </c>
      <c r="F64" s="8">
        <v>1</v>
      </c>
      <c r="G64" s="8" t="s">
        <v>47</v>
      </c>
      <c r="I64" s="3">
        <v>61</v>
      </c>
      <c r="J64" s="9">
        <v>5</v>
      </c>
      <c r="K64" s="9">
        <v>4</v>
      </c>
      <c r="L64" s="9">
        <v>5</v>
      </c>
      <c r="M64" s="9">
        <v>4</v>
      </c>
      <c r="N64" s="9">
        <v>5</v>
      </c>
      <c r="O64" s="9">
        <v>5</v>
      </c>
      <c r="P64" s="9">
        <v>5</v>
      </c>
      <c r="Q64" s="9">
        <v>5</v>
      </c>
      <c r="R64" s="9">
        <v>4</v>
      </c>
      <c r="S64" s="9">
        <v>5</v>
      </c>
      <c r="T64" s="9">
        <v>5</v>
      </c>
      <c r="U64" s="9">
        <v>5</v>
      </c>
      <c r="V64" s="9">
        <v>4</v>
      </c>
      <c r="W64" s="9">
        <v>4</v>
      </c>
      <c r="X64" s="9">
        <v>4</v>
      </c>
      <c r="Y64" s="9">
        <v>3</v>
      </c>
      <c r="Z64" s="9">
        <v>4</v>
      </c>
      <c r="AA64" s="9">
        <v>5</v>
      </c>
      <c r="AB64" s="9">
        <v>3</v>
      </c>
      <c r="AC64" s="9">
        <v>3</v>
      </c>
      <c r="AD64" s="9">
        <v>4</v>
      </c>
      <c r="AE64" s="128">
        <f t="shared" si="3"/>
        <v>91</v>
      </c>
      <c r="AG64" s="3">
        <v>61</v>
      </c>
      <c r="AH64" s="9">
        <v>5</v>
      </c>
      <c r="AI64" s="9">
        <v>5</v>
      </c>
      <c r="AJ64" s="9">
        <v>3</v>
      </c>
      <c r="AK64" s="9">
        <v>3</v>
      </c>
      <c r="AL64" s="9">
        <v>5</v>
      </c>
      <c r="AM64" s="9">
        <v>5</v>
      </c>
      <c r="AN64" s="9">
        <v>4</v>
      </c>
      <c r="AO64" s="9">
        <v>5</v>
      </c>
      <c r="AP64" s="9">
        <v>3</v>
      </c>
      <c r="AQ64" s="9">
        <v>5</v>
      </c>
      <c r="AR64" s="9">
        <v>4</v>
      </c>
      <c r="AS64" s="9">
        <v>5</v>
      </c>
      <c r="AT64" s="9">
        <v>4</v>
      </c>
      <c r="AU64" s="9">
        <v>5</v>
      </c>
      <c r="AV64" s="9">
        <v>4</v>
      </c>
      <c r="AW64" s="9">
        <v>5</v>
      </c>
      <c r="AX64" s="9">
        <v>5</v>
      </c>
      <c r="AY64" s="128">
        <f t="shared" si="4"/>
        <v>75</v>
      </c>
      <c r="BA64" s="3">
        <v>61</v>
      </c>
      <c r="BB64" s="9">
        <v>5</v>
      </c>
      <c r="BC64" s="9">
        <v>4</v>
      </c>
      <c r="BD64" s="9">
        <v>5</v>
      </c>
      <c r="BE64" s="9">
        <v>5</v>
      </c>
      <c r="BF64" s="9">
        <v>4</v>
      </c>
      <c r="BG64" s="9">
        <v>4</v>
      </c>
      <c r="BH64" s="9">
        <v>3</v>
      </c>
      <c r="BI64" s="9">
        <v>4</v>
      </c>
      <c r="BJ64" s="9">
        <v>4</v>
      </c>
      <c r="BK64" s="9">
        <v>5</v>
      </c>
      <c r="BL64" s="9">
        <v>5</v>
      </c>
      <c r="BM64" s="9">
        <v>5</v>
      </c>
      <c r="BN64" s="9">
        <v>5</v>
      </c>
      <c r="BO64" s="9">
        <v>4</v>
      </c>
      <c r="BP64" s="9">
        <v>4</v>
      </c>
      <c r="BQ64" s="9">
        <v>4</v>
      </c>
      <c r="BR64" s="9">
        <v>5</v>
      </c>
      <c r="BS64" s="9">
        <v>4</v>
      </c>
      <c r="BT64" s="9">
        <v>5</v>
      </c>
      <c r="BU64" s="9">
        <v>3</v>
      </c>
      <c r="BV64" s="9">
        <v>5</v>
      </c>
      <c r="BW64" s="128">
        <f t="shared" si="5"/>
        <v>92</v>
      </c>
    </row>
    <row r="65" spans="1:75" ht="15.75" customHeight="1" x14ac:dyDescent="0.2">
      <c r="A65" s="3">
        <v>62</v>
      </c>
      <c r="B65" s="8" t="s">
        <v>46</v>
      </c>
      <c r="C65" s="8" t="s">
        <v>6</v>
      </c>
      <c r="D65" s="8" t="s">
        <v>10</v>
      </c>
      <c r="E65" s="8" t="s">
        <v>9</v>
      </c>
      <c r="F65" s="8">
        <v>2</v>
      </c>
      <c r="G65" s="8" t="s">
        <v>11</v>
      </c>
      <c r="I65" s="3">
        <v>62</v>
      </c>
      <c r="J65" s="9">
        <v>4</v>
      </c>
      <c r="K65" s="9">
        <v>4</v>
      </c>
      <c r="L65" s="9">
        <v>2</v>
      </c>
      <c r="M65" s="9">
        <v>4</v>
      </c>
      <c r="N65" s="9">
        <v>4</v>
      </c>
      <c r="O65" s="9">
        <v>5</v>
      </c>
      <c r="P65" s="9">
        <v>4</v>
      </c>
      <c r="Q65" s="9">
        <v>5</v>
      </c>
      <c r="R65" s="9">
        <v>4</v>
      </c>
      <c r="S65" s="9">
        <v>2</v>
      </c>
      <c r="T65" s="9">
        <v>4</v>
      </c>
      <c r="U65" s="9">
        <v>4</v>
      </c>
      <c r="V65" s="9">
        <v>5</v>
      </c>
      <c r="W65" s="9">
        <v>4</v>
      </c>
      <c r="X65" s="9">
        <v>4</v>
      </c>
      <c r="Y65" s="9">
        <v>4</v>
      </c>
      <c r="Z65" s="9">
        <v>5</v>
      </c>
      <c r="AA65" s="9">
        <v>5</v>
      </c>
      <c r="AB65" s="9">
        <v>4</v>
      </c>
      <c r="AC65" s="9">
        <v>4</v>
      </c>
      <c r="AD65" s="9">
        <v>5</v>
      </c>
      <c r="AE65" s="128">
        <f t="shared" si="3"/>
        <v>86</v>
      </c>
      <c r="AG65" s="3">
        <v>62</v>
      </c>
      <c r="AH65" s="9">
        <v>5</v>
      </c>
      <c r="AI65" s="9">
        <v>5</v>
      </c>
      <c r="AJ65" s="9">
        <v>5</v>
      </c>
      <c r="AK65" s="9">
        <v>4</v>
      </c>
      <c r="AL65" s="9">
        <v>5</v>
      </c>
      <c r="AM65" s="9">
        <v>5</v>
      </c>
      <c r="AN65" s="9">
        <v>4</v>
      </c>
      <c r="AO65" s="9">
        <v>5</v>
      </c>
      <c r="AP65" s="9">
        <v>4</v>
      </c>
      <c r="AQ65" s="9">
        <v>4</v>
      </c>
      <c r="AR65" s="9">
        <v>5</v>
      </c>
      <c r="AS65" s="9">
        <v>3</v>
      </c>
      <c r="AT65" s="9">
        <v>4</v>
      </c>
      <c r="AU65" s="9">
        <v>5</v>
      </c>
      <c r="AV65" s="9">
        <v>4</v>
      </c>
      <c r="AW65" s="9">
        <v>5</v>
      </c>
      <c r="AX65" s="9">
        <v>4</v>
      </c>
      <c r="AY65" s="128">
        <f t="shared" si="4"/>
        <v>76</v>
      </c>
      <c r="BA65" s="3">
        <v>62</v>
      </c>
      <c r="BB65" s="9">
        <v>4</v>
      </c>
      <c r="BC65" s="9">
        <v>4</v>
      </c>
      <c r="BD65" s="9">
        <v>4</v>
      </c>
      <c r="BE65" s="9">
        <v>4</v>
      </c>
      <c r="BF65" s="9">
        <v>3</v>
      </c>
      <c r="BG65" s="9">
        <v>4</v>
      </c>
      <c r="BH65" s="9">
        <v>4</v>
      </c>
      <c r="BI65" s="9">
        <v>5</v>
      </c>
      <c r="BJ65" s="9">
        <v>5</v>
      </c>
      <c r="BK65" s="9">
        <v>4</v>
      </c>
      <c r="BL65" s="9">
        <v>5</v>
      </c>
      <c r="BM65" s="9">
        <v>5</v>
      </c>
      <c r="BN65" s="9">
        <v>4</v>
      </c>
      <c r="BO65" s="9">
        <v>5</v>
      </c>
      <c r="BP65" s="9">
        <v>5</v>
      </c>
      <c r="BQ65" s="9">
        <v>4</v>
      </c>
      <c r="BR65" s="9">
        <v>4</v>
      </c>
      <c r="BS65" s="9">
        <v>4</v>
      </c>
      <c r="BT65" s="9">
        <v>5</v>
      </c>
      <c r="BU65" s="9">
        <v>4</v>
      </c>
      <c r="BV65" s="9">
        <v>4</v>
      </c>
      <c r="BW65" s="128">
        <f t="shared" si="5"/>
        <v>90</v>
      </c>
    </row>
    <row r="66" spans="1:75" ht="15.75" customHeight="1" x14ac:dyDescent="0.2">
      <c r="A66" s="2">
        <v>63</v>
      </c>
      <c r="B66" s="8" t="s">
        <v>46</v>
      </c>
      <c r="C66" s="8" t="s">
        <v>48</v>
      </c>
      <c r="D66" s="8" t="s">
        <v>12</v>
      </c>
      <c r="E66" s="8" t="s">
        <v>50</v>
      </c>
      <c r="F66" s="8">
        <v>2</v>
      </c>
      <c r="G66" s="8" t="s">
        <v>11</v>
      </c>
      <c r="I66" s="3">
        <v>63</v>
      </c>
      <c r="J66" s="9">
        <v>5</v>
      </c>
      <c r="K66" s="9">
        <v>5</v>
      </c>
      <c r="L66" s="9">
        <v>4</v>
      </c>
      <c r="M66" s="9">
        <v>4</v>
      </c>
      <c r="N66" s="9">
        <v>4</v>
      </c>
      <c r="O66" s="9">
        <v>5</v>
      </c>
      <c r="P66" s="9">
        <v>5</v>
      </c>
      <c r="Q66" s="9">
        <v>5</v>
      </c>
      <c r="R66" s="9">
        <v>4</v>
      </c>
      <c r="S66" s="9">
        <v>4</v>
      </c>
      <c r="T66" s="9">
        <v>5</v>
      </c>
      <c r="U66" s="9">
        <v>4</v>
      </c>
      <c r="V66" s="9">
        <v>4</v>
      </c>
      <c r="W66" s="9">
        <v>4</v>
      </c>
      <c r="X66" s="9">
        <v>5</v>
      </c>
      <c r="Y66" s="9">
        <v>4</v>
      </c>
      <c r="Z66" s="9">
        <v>2</v>
      </c>
      <c r="AA66" s="9">
        <v>4</v>
      </c>
      <c r="AB66" s="9">
        <v>5</v>
      </c>
      <c r="AC66" s="9">
        <v>5</v>
      </c>
      <c r="AD66" s="9">
        <v>4</v>
      </c>
      <c r="AE66" s="128">
        <f t="shared" si="3"/>
        <v>91</v>
      </c>
      <c r="AG66" s="3">
        <v>63</v>
      </c>
      <c r="AH66" s="9">
        <v>4</v>
      </c>
      <c r="AI66" s="9">
        <v>4</v>
      </c>
      <c r="AJ66" s="9">
        <v>4</v>
      </c>
      <c r="AK66" s="9">
        <v>4</v>
      </c>
      <c r="AL66" s="9">
        <v>5</v>
      </c>
      <c r="AM66" s="9">
        <v>5</v>
      </c>
      <c r="AN66" s="9">
        <v>4</v>
      </c>
      <c r="AO66" s="9">
        <v>4</v>
      </c>
      <c r="AP66" s="9">
        <v>5</v>
      </c>
      <c r="AQ66" s="9">
        <v>3</v>
      </c>
      <c r="AR66" s="9">
        <v>5</v>
      </c>
      <c r="AS66" s="9">
        <v>2</v>
      </c>
      <c r="AT66" s="9">
        <v>4</v>
      </c>
      <c r="AU66" s="9">
        <v>4</v>
      </c>
      <c r="AV66" s="9">
        <v>4</v>
      </c>
      <c r="AW66" s="9">
        <v>2</v>
      </c>
      <c r="AX66" s="9">
        <v>4</v>
      </c>
      <c r="AY66" s="128">
        <f t="shared" si="4"/>
        <v>67</v>
      </c>
      <c r="BA66" s="3">
        <v>63</v>
      </c>
      <c r="BB66" s="9">
        <v>3</v>
      </c>
      <c r="BC66" s="9">
        <v>4</v>
      </c>
      <c r="BD66" s="9">
        <v>4</v>
      </c>
      <c r="BE66" s="9">
        <v>5</v>
      </c>
      <c r="BF66" s="9">
        <v>4</v>
      </c>
      <c r="BG66" s="9">
        <v>5</v>
      </c>
      <c r="BH66" s="9">
        <v>4</v>
      </c>
      <c r="BI66" s="9">
        <v>4</v>
      </c>
      <c r="BJ66" s="9">
        <v>4</v>
      </c>
      <c r="BK66" s="9">
        <v>5</v>
      </c>
      <c r="BL66" s="9">
        <v>4</v>
      </c>
      <c r="BM66" s="9">
        <v>4</v>
      </c>
      <c r="BN66" s="9">
        <v>5</v>
      </c>
      <c r="BO66" s="9">
        <v>4</v>
      </c>
      <c r="BP66" s="9">
        <v>4</v>
      </c>
      <c r="BQ66" s="9">
        <v>5</v>
      </c>
      <c r="BR66" s="9">
        <v>4</v>
      </c>
      <c r="BS66" s="9">
        <v>5</v>
      </c>
      <c r="BT66" s="9">
        <v>5</v>
      </c>
      <c r="BU66" s="9">
        <v>4</v>
      </c>
      <c r="BV66" s="9">
        <v>4</v>
      </c>
      <c r="BW66" s="128">
        <f t="shared" si="5"/>
        <v>90</v>
      </c>
    </row>
    <row r="67" spans="1:75" ht="15.75" customHeight="1" x14ac:dyDescent="0.2">
      <c r="A67" s="3">
        <v>64</v>
      </c>
      <c r="B67" s="8" t="s">
        <v>46</v>
      </c>
      <c r="C67" s="8" t="s">
        <v>48</v>
      </c>
      <c r="D67" s="8" t="s">
        <v>12</v>
      </c>
      <c r="E67" s="8" t="s">
        <v>9</v>
      </c>
      <c r="F67" s="8">
        <v>1</v>
      </c>
      <c r="G67" s="8" t="s">
        <v>47</v>
      </c>
      <c r="I67" s="3">
        <v>64</v>
      </c>
      <c r="J67" s="9">
        <v>5</v>
      </c>
      <c r="K67" s="9">
        <v>4</v>
      </c>
      <c r="L67" s="9">
        <v>5</v>
      </c>
      <c r="M67" s="9">
        <v>4</v>
      </c>
      <c r="N67" s="9">
        <v>5</v>
      </c>
      <c r="O67" s="9">
        <v>5</v>
      </c>
      <c r="P67" s="9">
        <v>5</v>
      </c>
      <c r="Q67" s="9">
        <v>4</v>
      </c>
      <c r="R67" s="9">
        <v>5</v>
      </c>
      <c r="S67" s="9">
        <v>4</v>
      </c>
      <c r="T67" s="9">
        <v>5</v>
      </c>
      <c r="U67" s="9">
        <v>4</v>
      </c>
      <c r="V67" s="9">
        <v>5</v>
      </c>
      <c r="W67" s="9">
        <v>4</v>
      </c>
      <c r="X67" s="9">
        <v>5</v>
      </c>
      <c r="Y67" s="9">
        <v>4</v>
      </c>
      <c r="Z67" s="9">
        <v>5</v>
      </c>
      <c r="AA67" s="9">
        <v>4</v>
      </c>
      <c r="AB67" s="9">
        <v>2</v>
      </c>
      <c r="AC67" s="9">
        <v>4</v>
      </c>
      <c r="AD67" s="9">
        <v>2</v>
      </c>
      <c r="AE67" s="128">
        <f t="shared" si="3"/>
        <v>90</v>
      </c>
      <c r="AG67" s="3">
        <v>64</v>
      </c>
      <c r="AH67" s="9">
        <v>5</v>
      </c>
      <c r="AI67" s="9">
        <v>5</v>
      </c>
      <c r="AJ67" s="9">
        <v>4</v>
      </c>
      <c r="AK67" s="9">
        <v>5</v>
      </c>
      <c r="AL67" s="9">
        <v>5</v>
      </c>
      <c r="AM67" s="9">
        <v>5</v>
      </c>
      <c r="AN67" s="9">
        <v>4</v>
      </c>
      <c r="AO67" s="9">
        <v>4</v>
      </c>
      <c r="AP67" s="9">
        <v>4</v>
      </c>
      <c r="AQ67" s="9">
        <v>5</v>
      </c>
      <c r="AR67" s="9">
        <v>4</v>
      </c>
      <c r="AS67" s="9">
        <v>4</v>
      </c>
      <c r="AT67" s="9">
        <v>4</v>
      </c>
      <c r="AU67" s="9">
        <v>4</v>
      </c>
      <c r="AV67" s="9">
        <v>4</v>
      </c>
      <c r="AW67" s="9">
        <v>5</v>
      </c>
      <c r="AX67" s="9">
        <v>4</v>
      </c>
      <c r="AY67" s="128">
        <f t="shared" si="4"/>
        <v>75</v>
      </c>
      <c r="BA67" s="3">
        <v>64</v>
      </c>
      <c r="BB67" s="9">
        <v>5</v>
      </c>
      <c r="BC67" s="9">
        <v>5</v>
      </c>
      <c r="BD67" s="9">
        <v>4</v>
      </c>
      <c r="BE67" s="9">
        <v>4</v>
      </c>
      <c r="BF67" s="9">
        <v>4</v>
      </c>
      <c r="BG67" s="9">
        <v>5</v>
      </c>
      <c r="BH67" s="9">
        <v>4</v>
      </c>
      <c r="BI67" s="9">
        <v>5</v>
      </c>
      <c r="BJ67" s="9">
        <v>3</v>
      </c>
      <c r="BK67" s="9">
        <v>5</v>
      </c>
      <c r="BL67" s="9">
        <v>3</v>
      </c>
      <c r="BM67" s="9">
        <v>3</v>
      </c>
      <c r="BN67" s="9">
        <v>5</v>
      </c>
      <c r="BO67" s="9">
        <v>5</v>
      </c>
      <c r="BP67" s="9">
        <v>4</v>
      </c>
      <c r="BQ67" s="9">
        <v>4</v>
      </c>
      <c r="BR67" s="9">
        <v>5</v>
      </c>
      <c r="BS67" s="9">
        <v>4</v>
      </c>
      <c r="BT67" s="9">
        <v>5</v>
      </c>
      <c r="BU67" s="9">
        <v>5</v>
      </c>
      <c r="BV67" s="9">
        <v>5</v>
      </c>
      <c r="BW67" s="128">
        <f t="shared" si="5"/>
        <v>92</v>
      </c>
    </row>
    <row r="68" spans="1:75" ht="15.75" customHeight="1" x14ac:dyDescent="0.2">
      <c r="A68" s="2">
        <v>65</v>
      </c>
      <c r="B68" s="8" t="s">
        <v>46</v>
      </c>
      <c r="C68" s="8" t="s">
        <v>6</v>
      </c>
      <c r="D68" s="8" t="s">
        <v>12</v>
      </c>
      <c r="E68" s="8" t="s">
        <v>9</v>
      </c>
      <c r="F68" s="8">
        <v>1</v>
      </c>
      <c r="G68" s="8" t="s">
        <v>47</v>
      </c>
      <c r="I68" s="3">
        <v>65</v>
      </c>
      <c r="J68" s="9">
        <v>4</v>
      </c>
      <c r="K68" s="9">
        <v>5</v>
      </c>
      <c r="L68" s="9">
        <v>4</v>
      </c>
      <c r="M68" s="9">
        <v>4</v>
      </c>
      <c r="N68" s="9">
        <v>4</v>
      </c>
      <c r="O68" s="9">
        <v>4</v>
      </c>
      <c r="P68" s="9">
        <v>4</v>
      </c>
      <c r="Q68" s="9">
        <v>5</v>
      </c>
      <c r="R68" s="9">
        <v>5</v>
      </c>
      <c r="S68" s="9">
        <v>5</v>
      </c>
      <c r="T68" s="9">
        <v>4</v>
      </c>
      <c r="U68" s="9">
        <v>5</v>
      </c>
      <c r="V68" s="9">
        <v>5</v>
      </c>
      <c r="W68" s="9">
        <v>4</v>
      </c>
      <c r="X68" s="9">
        <v>4</v>
      </c>
      <c r="Y68" s="9">
        <v>4</v>
      </c>
      <c r="Z68" s="9">
        <v>4</v>
      </c>
      <c r="AA68" s="9">
        <v>4</v>
      </c>
      <c r="AB68" s="9">
        <v>4</v>
      </c>
      <c r="AC68" s="9">
        <v>4</v>
      </c>
      <c r="AD68" s="9">
        <v>4</v>
      </c>
      <c r="AE68" s="128">
        <f t="shared" ref="AE68:AE99" si="6">SUM(J68:AD68)</f>
        <v>90</v>
      </c>
      <c r="AG68" s="3">
        <v>65</v>
      </c>
      <c r="AH68" s="9">
        <v>4</v>
      </c>
      <c r="AI68" s="9">
        <v>3</v>
      </c>
      <c r="AJ68" s="9">
        <v>3</v>
      </c>
      <c r="AK68" s="9">
        <v>3</v>
      </c>
      <c r="AL68" s="9">
        <v>5</v>
      </c>
      <c r="AM68" s="9">
        <v>4</v>
      </c>
      <c r="AN68" s="9">
        <v>5</v>
      </c>
      <c r="AO68" s="9">
        <v>5</v>
      </c>
      <c r="AP68" s="9">
        <v>5</v>
      </c>
      <c r="AQ68" s="9">
        <v>4</v>
      </c>
      <c r="AR68" s="9">
        <v>5</v>
      </c>
      <c r="AS68" s="9">
        <v>5</v>
      </c>
      <c r="AT68" s="9">
        <v>5</v>
      </c>
      <c r="AU68" s="9">
        <v>5</v>
      </c>
      <c r="AV68" s="9">
        <v>5</v>
      </c>
      <c r="AW68" s="9">
        <v>4</v>
      </c>
      <c r="AX68" s="9">
        <v>4</v>
      </c>
      <c r="AY68" s="128">
        <f t="shared" ref="AY68:AY99" si="7">SUM(AH68:AX68)</f>
        <v>74</v>
      </c>
      <c r="BA68" s="3">
        <v>65</v>
      </c>
      <c r="BB68" s="9">
        <v>3</v>
      </c>
      <c r="BC68" s="9">
        <v>3</v>
      </c>
      <c r="BD68" s="9">
        <v>4</v>
      </c>
      <c r="BE68" s="9">
        <v>4</v>
      </c>
      <c r="BF68" s="9">
        <v>4</v>
      </c>
      <c r="BG68" s="9">
        <v>5</v>
      </c>
      <c r="BH68" s="9">
        <v>4</v>
      </c>
      <c r="BI68" s="9">
        <v>4</v>
      </c>
      <c r="BJ68" s="9">
        <v>5</v>
      </c>
      <c r="BK68" s="9">
        <v>5</v>
      </c>
      <c r="BL68" s="9">
        <v>5</v>
      </c>
      <c r="BM68" s="9">
        <v>4</v>
      </c>
      <c r="BN68" s="9">
        <v>5</v>
      </c>
      <c r="BO68" s="9">
        <v>5</v>
      </c>
      <c r="BP68" s="9">
        <v>4</v>
      </c>
      <c r="BQ68" s="9">
        <v>5</v>
      </c>
      <c r="BR68" s="9">
        <v>4</v>
      </c>
      <c r="BS68" s="9">
        <v>4</v>
      </c>
      <c r="BT68" s="9">
        <v>5</v>
      </c>
      <c r="BU68" s="9">
        <v>5</v>
      </c>
      <c r="BV68" s="9">
        <v>5</v>
      </c>
      <c r="BW68" s="128">
        <f t="shared" ref="BW68:BW99" si="8">SUM(BB68:BV68)</f>
        <v>92</v>
      </c>
    </row>
    <row r="69" spans="1:75" ht="15.75" customHeight="1" x14ac:dyDescent="0.2">
      <c r="A69" s="3">
        <v>66</v>
      </c>
      <c r="B69" s="8" t="s">
        <v>46</v>
      </c>
      <c r="C69" s="8" t="s">
        <v>48</v>
      </c>
      <c r="D69" s="8" t="s">
        <v>10</v>
      </c>
      <c r="E69" s="8" t="s">
        <v>50</v>
      </c>
      <c r="F69" s="8">
        <v>2</v>
      </c>
      <c r="G69" s="8" t="s">
        <v>11</v>
      </c>
      <c r="I69" s="3">
        <v>66</v>
      </c>
      <c r="J69" s="9">
        <v>3</v>
      </c>
      <c r="K69" s="9">
        <v>4</v>
      </c>
      <c r="L69" s="9">
        <v>2</v>
      </c>
      <c r="M69" s="9">
        <v>3</v>
      </c>
      <c r="N69" s="9">
        <v>4</v>
      </c>
      <c r="O69" s="9">
        <v>4</v>
      </c>
      <c r="P69" s="9">
        <v>4</v>
      </c>
      <c r="Q69" s="9">
        <v>4</v>
      </c>
      <c r="R69" s="9">
        <v>4</v>
      </c>
      <c r="S69" s="9">
        <v>4</v>
      </c>
      <c r="T69" s="9">
        <v>2</v>
      </c>
      <c r="U69" s="9">
        <v>5</v>
      </c>
      <c r="V69" s="9">
        <v>3</v>
      </c>
      <c r="W69" s="9">
        <v>4</v>
      </c>
      <c r="X69" s="9">
        <v>3</v>
      </c>
      <c r="Y69" s="9">
        <v>4</v>
      </c>
      <c r="Z69" s="9">
        <v>4</v>
      </c>
      <c r="AA69" s="9">
        <v>4</v>
      </c>
      <c r="AB69" s="9">
        <v>4</v>
      </c>
      <c r="AC69" s="9">
        <v>4</v>
      </c>
      <c r="AD69" s="9">
        <v>3</v>
      </c>
      <c r="AE69" s="128">
        <f t="shared" si="6"/>
        <v>76</v>
      </c>
      <c r="AG69" s="3">
        <v>66</v>
      </c>
      <c r="AH69" s="9">
        <v>5</v>
      </c>
      <c r="AI69" s="9">
        <v>4</v>
      </c>
      <c r="AJ69" s="9">
        <v>5</v>
      </c>
      <c r="AK69" s="9">
        <v>4</v>
      </c>
      <c r="AL69" s="9">
        <v>4</v>
      </c>
      <c r="AM69" s="9">
        <v>4</v>
      </c>
      <c r="AN69" s="9">
        <v>4</v>
      </c>
      <c r="AO69" s="9">
        <v>5</v>
      </c>
      <c r="AP69" s="9">
        <v>4</v>
      </c>
      <c r="AQ69" s="9">
        <v>5</v>
      </c>
      <c r="AR69" s="9">
        <v>4</v>
      </c>
      <c r="AS69" s="9">
        <v>4</v>
      </c>
      <c r="AT69" s="9">
        <v>4</v>
      </c>
      <c r="AU69" s="9">
        <v>4</v>
      </c>
      <c r="AV69" s="9">
        <v>5</v>
      </c>
      <c r="AW69" s="9">
        <v>4</v>
      </c>
      <c r="AX69" s="9">
        <v>5</v>
      </c>
      <c r="AY69" s="128">
        <f t="shared" si="7"/>
        <v>74</v>
      </c>
      <c r="BA69" s="3">
        <v>66</v>
      </c>
      <c r="BB69" s="9">
        <v>4</v>
      </c>
      <c r="BC69" s="9">
        <v>5</v>
      </c>
      <c r="BD69" s="9">
        <v>4</v>
      </c>
      <c r="BE69" s="9">
        <v>4</v>
      </c>
      <c r="BF69" s="9">
        <v>4</v>
      </c>
      <c r="BG69" s="9">
        <v>3</v>
      </c>
      <c r="BH69" s="9">
        <v>5</v>
      </c>
      <c r="BI69" s="9">
        <v>4</v>
      </c>
      <c r="BJ69" s="9">
        <v>4</v>
      </c>
      <c r="BK69" s="9">
        <v>4</v>
      </c>
      <c r="BL69" s="9">
        <v>3</v>
      </c>
      <c r="BM69" s="9">
        <v>4</v>
      </c>
      <c r="BN69" s="9">
        <v>4</v>
      </c>
      <c r="BO69" s="9">
        <v>5</v>
      </c>
      <c r="BP69" s="9">
        <v>4</v>
      </c>
      <c r="BQ69" s="9">
        <v>4</v>
      </c>
      <c r="BR69" s="9">
        <v>3</v>
      </c>
      <c r="BS69" s="9">
        <v>5</v>
      </c>
      <c r="BT69" s="9">
        <v>4</v>
      </c>
      <c r="BU69" s="9">
        <v>4</v>
      </c>
      <c r="BV69" s="9">
        <v>5</v>
      </c>
      <c r="BW69" s="128">
        <f t="shared" si="8"/>
        <v>86</v>
      </c>
    </row>
    <row r="70" spans="1:75" ht="15.75" customHeight="1" x14ac:dyDescent="0.2">
      <c r="A70" s="2">
        <v>67</v>
      </c>
      <c r="B70" s="8" t="s">
        <v>46</v>
      </c>
      <c r="C70" s="8" t="s">
        <v>6</v>
      </c>
      <c r="D70" s="8" t="s">
        <v>12</v>
      </c>
      <c r="E70" s="8" t="s">
        <v>9</v>
      </c>
      <c r="F70" s="8">
        <v>1</v>
      </c>
      <c r="G70" s="8" t="s">
        <v>47</v>
      </c>
      <c r="I70" s="3">
        <v>67</v>
      </c>
      <c r="J70" s="9">
        <v>5</v>
      </c>
      <c r="K70" s="9">
        <v>5</v>
      </c>
      <c r="L70" s="9">
        <v>4</v>
      </c>
      <c r="M70" s="9">
        <v>4</v>
      </c>
      <c r="N70" s="9">
        <v>5</v>
      </c>
      <c r="O70" s="9">
        <v>5</v>
      </c>
      <c r="P70" s="9">
        <v>5</v>
      </c>
      <c r="Q70" s="9">
        <v>4</v>
      </c>
      <c r="R70" s="9">
        <v>2</v>
      </c>
      <c r="S70" s="9">
        <v>5</v>
      </c>
      <c r="T70" s="9">
        <v>5</v>
      </c>
      <c r="U70" s="9">
        <v>3</v>
      </c>
      <c r="V70" s="9">
        <v>5</v>
      </c>
      <c r="W70" s="9">
        <v>3</v>
      </c>
      <c r="X70" s="9">
        <v>5</v>
      </c>
      <c r="Y70" s="9">
        <v>3</v>
      </c>
      <c r="Z70" s="9">
        <v>2</v>
      </c>
      <c r="AA70" s="9">
        <v>5</v>
      </c>
      <c r="AB70" s="9">
        <v>5</v>
      </c>
      <c r="AC70" s="9">
        <v>4</v>
      </c>
      <c r="AD70" s="9">
        <v>3</v>
      </c>
      <c r="AE70" s="128">
        <f t="shared" si="6"/>
        <v>87</v>
      </c>
      <c r="AG70" s="3">
        <v>67</v>
      </c>
      <c r="AH70" s="9">
        <v>4</v>
      </c>
      <c r="AI70" s="9">
        <v>5</v>
      </c>
      <c r="AJ70" s="9">
        <v>4</v>
      </c>
      <c r="AK70" s="9">
        <v>4</v>
      </c>
      <c r="AL70" s="9">
        <v>5</v>
      </c>
      <c r="AM70" s="9">
        <v>5</v>
      </c>
      <c r="AN70" s="9">
        <v>3</v>
      </c>
      <c r="AO70" s="9">
        <v>4</v>
      </c>
      <c r="AP70" s="9">
        <v>4</v>
      </c>
      <c r="AQ70" s="9">
        <v>5</v>
      </c>
      <c r="AR70" s="9">
        <v>3</v>
      </c>
      <c r="AS70" s="9">
        <v>5</v>
      </c>
      <c r="AT70" s="9">
        <v>3</v>
      </c>
      <c r="AU70" s="9">
        <v>4</v>
      </c>
      <c r="AV70" s="9">
        <v>5</v>
      </c>
      <c r="AW70" s="9">
        <v>5</v>
      </c>
      <c r="AX70" s="9">
        <v>3</v>
      </c>
      <c r="AY70" s="128">
        <f t="shared" si="7"/>
        <v>71</v>
      </c>
      <c r="BA70" s="3">
        <v>67</v>
      </c>
      <c r="BB70" s="9">
        <v>4</v>
      </c>
      <c r="BC70" s="9">
        <v>5</v>
      </c>
      <c r="BD70" s="9">
        <v>5</v>
      </c>
      <c r="BE70" s="9">
        <v>4</v>
      </c>
      <c r="BF70" s="9">
        <v>5</v>
      </c>
      <c r="BG70" s="9">
        <v>4</v>
      </c>
      <c r="BH70" s="9">
        <v>3</v>
      </c>
      <c r="BI70" s="9">
        <v>3</v>
      </c>
      <c r="BJ70" s="9">
        <v>4</v>
      </c>
      <c r="BK70" s="9">
        <v>3</v>
      </c>
      <c r="BL70" s="9">
        <v>3</v>
      </c>
      <c r="BM70" s="9">
        <v>3</v>
      </c>
      <c r="BN70" s="9">
        <v>4</v>
      </c>
      <c r="BO70" s="9">
        <v>5</v>
      </c>
      <c r="BP70" s="9">
        <v>3</v>
      </c>
      <c r="BQ70" s="9">
        <v>5</v>
      </c>
      <c r="BR70" s="9">
        <v>5</v>
      </c>
      <c r="BS70" s="9">
        <v>5</v>
      </c>
      <c r="BT70" s="9">
        <v>4</v>
      </c>
      <c r="BU70" s="9">
        <v>5</v>
      </c>
      <c r="BV70" s="9">
        <v>4</v>
      </c>
      <c r="BW70" s="128">
        <f t="shared" si="8"/>
        <v>86</v>
      </c>
    </row>
    <row r="71" spans="1:75" ht="15.75" customHeight="1" x14ac:dyDescent="0.2">
      <c r="A71" s="3">
        <v>68</v>
      </c>
      <c r="B71" s="8" t="s">
        <v>46</v>
      </c>
      <c r="C71" s="8" t="s">
        <v>6</v>
      </c>
      <c r="D71" s="8" t="s">
        <v>12</v>
      </c>
      <c r="E71" s="8" t="s">
        <v>9</v>
      </c>
      <c r="F71" s="8">
        <v>1</v>
      </c>
      <c r="G71" s="8" t="s">
        <v>47</v>
      </c>
      <c r="I71" s="3">
        <v>68</v>
      </c>
      <c r="J71" s="9">
        <v>5</v>
      </c>
      <c r="K71" s="9">
        <v>4</v>
      </c>
      <c r="L71" s="9">
        <v>5</v>
      </c>
      <c r="M71" s="9">
        <v>4</v>
      </c>
      <c r="N71" s="9">
        <v>5</v>
      </c>
      <c r="O71" s="9">
        <v>5</v>
      </c>
      <c r="P71" s="9">
        <v>5</v>
      </c>
      <c r="Q71" s="9">
        <v>4</v>
      </c>
      <c r="R71" s="9">
        <v>5</v>
      </c>
      <c r="S71" s="9">
        <v>4</v>
      </c>
      <c r="T71" s="9">
        <v>5</v>
      </c>
      <c r="U71" s="9">
        <v>4</v>
      </c>
      <c r="V71" s="9">
        <v>5</v>
      </c>
      <c r="W71" s="9">
        <v>4</v>
      </c>
      <c r="X71" s="9">
        <v>2</v>
      </c>
      <c r="Y71" s="9">
        <v>4</v>
      </c>
      <c r="Z71" s="9">
        <v>3</v>
      </c>
      <c r="AA71" s="9">
        <v>3</v>
      </c>
      <c r="AB71" s="9">
        <v>5</v>
      </c>
      <c r="AC71" s="9">
        <v>4</v>
      </c>
      <c r="AD71" s="9">
        <v>5</v>
      </c>
      <c r="AE71" s="128">
        <f t="shared" si="6"/>
        <v>90</v>
      </c>
      <c r="AG71" s="3">
        <v>68</v>
      </c>
      <c r="AH71" s="9">
        <v>5</v>
      </c>
      <c r="AI71" s="9">
        <v>5</v>
      </c>
      <c r="AJ71" s="9">
        <v>4</v>
      </c>
      <c r="AK71" s="9">
        <v>5</v>
      </c>
      <c r="AL71" s="9">
        <v>5</v>
      </c>
      <c r="AM71" s="9">
        <v>5</v>
      </c>
      <c r="AN71" s="9">
        <v>4</v>
      </c>
      <c r="AO71" s="9">
        <v>5</v>
      </c>
      <c r="AP71" s="9">
        <v>4</v>
      </c>
      <c r="AQ71" s="9">
        <v>5</v>
      </c>
      <c r="AR71" s="9">
        <v>4</v>
      </c>
      <c r="AS71" s="9">
        <v>5</v>
      </c>
      <c r="AT71" s="9">
        <v>4</v>
      </c>
      <c r="AU71" s="9">
        <v>5</v>
      </c>
      <c r="AV71" s="9">
        <v>3</v>
      </c>
      <c r="AW71" s="9">
        <v>5</v>
      </c>
      <c r="AX71" s="9">
        <v>3</v>
      </c>
      <c r="AY71" s="128">
        <f t="shared" si="7"/>
        <v>76</v>
      </c>
      <c r="BA71" s="3">
        <v>68</v>
      </c>
      <c r="BB71" s="9">
        <v>5</v>
      </c>
      <c r="BC71" s="9">
        <v>3</v>
      </c>
      <c r="BD71" s="9">
        <v>4</v>
      </c>
      <c r="BE71" s="9">
        <v>3</v>
      </c>
      <c r="BF71" s="9">
        <v>4</v>
      </c>
      <c r="BG71" s="9">
        <v>4</v>
      </c>
      <c r="BH71" s="9">
        <v>5</v>
      </c>
      <c r="BI71" s="9">
        <v>5</v>
      </c>
      <c r="BJ71" s="9">
        <v>5</v>
      </c>
      <c r="BK71" s="9">
        <v>4</v>
      </c>
      <c r="BL71" s="9">
        <v>3</v>
      </c>
      <c r="BM71" s="9">
        <v>4</v>
      </c>
      <c r="BN71" s="9">
        <v>5</v>
      </c>
      <c r="BO71" s="9">
        <v>5</v>
      </c>
      <c r="BP71" s="9">
        <v>3</v>
      </c>
      <c r="BQ71" s="9">
        <v>5</v>
      </c>
      <c r="BR71" s="9">
        <v>4</v>
      </c>
      <c r="BS71" s="9">
        <v>5</v>
      </c>
      <c r="BT71" s="9">
        <v>5</v>
      </c>
      <c r="BU71" s="9">
        <v>4</v>
      </c>
      <c r="BV71" s="9">
        <v>5</v>
      </c>
      <c r="BW71" s="128">
        <f t="shared" si="8"/>
        <v>90</v>
      </c>
    </row>
    <row r="72" spans="1:75" ht="15.75" customHeight="1" x14ac:dyDescent="0.2">
      <c r="A72" s="2">
        <v>69</v>
      </c>
      <c r="B72" s="8" t="s">
        <v>46</v>
      </c>
      <c r="C72" s="8" t="s">
        <v>6</v>
      </c>
      <c r="D72" s="8" t="s">
        <v>12</v>
      </c>
      <c r="E72" s="8" t="s">
        <v>9</v>
      </c>
      <c r="F72" s="8">
        <v>1</v>
      </c>
      <c r="G72" s="8" t="s">
        <v>47</v>
      </c>
      <c r="I72" s="3">
        <v>69</v>
      </c>
      <c r="J72" s="9">
        <v>4</v>
      </c>
      <c r="K72" s="9">
        <v>4</v>
      </c>
      <c r="L72" s="9">
        <v>5</v>
      </c>
      <c r="M72" s="9">
        <v>5</v>
      </c>
      <c r="N72" s="9">
        <v>4</v>
      </c>
      <c r="O72" s="9">
        <v>4</v>
      </c>
      <c r="P72" s="9">
        <v>3</v>
      </c>
      <c r="Q72" s="9">
        <v>5</v>
      </c>
      <c r="R72" s="9">
        <v>4</v>
      </c>
      <c r="S72" s="9">
        <v>2</v>
      </c>
      <c r="T72" s="9">
        <v>4</v>
      </c>
      <c r="U72" s="9">
        <v>4</v>
      </c>
      <c r="V72" s="9">
        <v>4</v>
      </c>
      <c r="W72" s="9">
        <v>5</v>
      </c>
      <c r="X72" s="9">
        <v>4</v>
      </c>
      <c r="Y72" s="9">
        <v>4</v>
      </c>
      <c r="Z72" s="9">
        <v>3</v>
      </c>
      <c r="AA72" s="9">
        <v>4</v>
      </c>
      <c r="AB72" s="9">
        <v>4</v>
      </c>
      <c r="AC72" s="9">
        <v>4</v>
      </c>
      <c r="AD72" s="9">
        <v>5</v>
      </c>
      <c r="AE72" s="128">
        <f t="shared" si="6"/>
        <v>85</v>
      </c>
      <c r="AG72" s="3">
        <v>69</v>
      </c>
      <c r="AH72" s="9">
        <v>4</v>
      </c>
      <c r="AI72" s="9">
        <v>4</v>
      </c>
      <c r="AJ72" s="9">
        <v>4</v>
      </c>
      <c r="AK72" s="9">
        <v>4</v>
      </c>
      <c r="AL72" s="9">
        <v>3</v>
      </c>
      <c r="AM72" s="9">
        <v>4</v>
      </c>
      <c r="AN72" s="9">
        <v>4</v>
      </c>
      <c r="AO72" s="9">
        <v>5</v>
      </c>
      <c r="AP72" s="9">
        <v>4</v>
      </c>
      <c r="AQ72" s="9">
        <v>4</v>
      </c>
      <c r="AR72" s="9">
        <v>5</v>
      </c>
      <c r="AS72" s="9">
        <v>4</v>
      </c>
      <c r="AT72" s="9">
        <v>4</v>
      </c>
      <c r="AU72" s="9">
        <v>3</v>
      </c>
      <c r="AV72" s="9">
        <v>5</v>
      </c>
      <c r="AW72" s="9">
        <v>4</v>
      </c>
      <c r="AX72" s="9">
        <v>4</v>
      </c>
      <c r="AY72" s="128">
        <f t="shared" si="7"/>
        <v>69</v>
      </c>
      <c r="BA72" s="3">
        <v>69</v>
      </c>
      <c r="BB72" s="9">
        <v>4</v>
      </c>
      <c r="BC72" s="9">
        <v>5</v>
      </c>
      <c r="BD72" s="9">
        <v>5</v>
      </c>
      <c r="BE72" s="9">
        <v>4</v>
      </c>
      <c r="BF72" s="9">
        <v>5</v>
      </c>
      <c r="BG72" s="9">
        <v>4</v>
      </c>
      <c r="BH72" s="9">
        <v>4</v>
      </c>
      <c r="BI72" s="9">
        <v>5</v>
      </c>
      <c r="BJ72" s="9">
        <v>5</v>
      </c>
      <c r="BK72" s="9">
        <v>4</v>
      </c>
      <c r="BL72" s="9">
        <v>4</v>
      </c>
      <c r="BM72" s="9">
        <v>3</v>
      </c>
      <c r="BN72" s="9">
        <v>3</v>
      </c>
      <c r="BO72" s="9">
        <v>4</v>
      </c>
      <c r="BP72" s="9">
        <v>4</v>
      </c>
      <c r="BQ72" s="9">
        <v>4</v>
      </c>
      <c r="BR72" s="9">
        <v>5</v>
      </c>
      <c r="BS72" s="9">
        <v>4</v>
      </c>
      <c r="BT72" s="9">
        <v>4</v>
      </c>
      <c r="BU72" s="9">
        <v>5</v>
      </c>
      <c r="BV72" s="9">
        <v>4</v>
      </c>
      <c r="BW72" s="128">
        <f t="shared" si="8"/>
        <v>89</v>
      </c>
    </row>
    <row r="73" spans="1:75" ht="15.75" customHeight="1" x14ac:dyDescent="0.2">
      <c r="A73" s="3">
        <v>70</v>
      </c>
      <c r="B73" s="8" t="s">
        <v>46</v>
      </c>
      <c r="C73" s="8" t="s">
        <v>48</v>
      </c>
      <c r="D73" s="8" t="s">
        <v>12</v>
      </c>
      <c r="E73" s="8" t="s">
        <v>9</v>
      </c>
      <c r="F73" s="8">
        <v>1</v>
      </c>
      <c r="G73" s="8" t="s">
        <v>47</v>
      </c>
      <c r="I73" s="3">
        <v>70</v>
      </c>
      <c r="J73" s="9">
        <v>5</v>
      </c>
      <c r="K73" s="9">
        <v>4</v>
      </c>
      <c r="L73" s="9">
        <v>5</v>
      </c>
      <c r="M73" s="9">
        <v>4</v>
      </c>
      <c r="N73" s="9">
        <v>4</v>
      </c>
      <c r="O73" s="9">
        <v>4</v>
      </c>
      <c r="P73" s="9">
        <v>4</v>
      </c>
      <c r="Q73" s="9">
        <v>5</v>
      </c>
      <c r="R73" s="9">
        <v>4</v>
      </c>
      <c r="S73" s="9">
        <v>5</v>
      </c>
      <c r="T73" s="9">
        <v>5</v>
      </c>
      <c r="U73" s="9">
        <v>4</v>
      </c>
      <c r="V73" s="9">
        <v>5</v>
      </c>
      <c r="W73" s="9">
        <v>1</v>
      </c>
      <c r="X73" s="9">
        <v>2</v>
      </c>
      <c r="Y73" s="9">
        <v>1</v>
      </c>
      <c r="Z73" s="9">
        <v>2</v>
      </c>
      <c r="AA73" s="9">
        <v>1</v>
      </c>
      <c r="AB73" s="9">
        <v>2</v>
      </c>
      <c r="AC73" s="9">
        <v>1</v>
      </c>
      <c r="AD73" s="9">
        <v>1</v>
      </c>
      <c r="AE73" s="128">
        <f t="shared" si="6"/>
        <v>69</v>
      </c>
      <c r="AG73" s="3">
        <v>70</v>
      </c>
      <c r="AH73" s="9">
        <v>5</v>
      </c>
      <c r="AI73" s="9">
        <v>5</v>
      </c>
      <c r="AJ73" s="9">
        <v>4</v>
      </c>
      <c r="AK73" s="9">
        <v>5</v>
      </c>
      <c r="AL73" s="9">
        <v>4</v>
      </c>
      <c r="AM73" s="9">
        <v>4</v>
      </c>
      <c r="AN73" s="9">
        <v>1</v>
      </c>
      <c r="AO73" s="9">
        <v>2</v>
      </c>
      <c r="AP73" s="9">
        <v>1</v>
      </c>
      <c r="AQ73" s="9">
        <v>2</v>
      </c>
      <c r="AR73" s="9">
        <v>1</v>
      </c>
      <c r="AS73" s="9">
        <v>4</v>
      </c>
      <c r="AT73" s="9">
        <v>1</v>
      </c>
      <c r="AU73" s="9">
        <v>2</v>
      </c>
      <c r="AV73" s="9">
        <v>1</v>
      </c>
      <c r="AW73" s="9">
        <v>4</v>
      </c>
      <c r="AX73" s="9">
        <v>2</v>
      </c>
      <c r="AY73" s="128">
        <f t="shared" si="7"/>
        <v>48</v>
      </c>
      <c r="BA73" s="3">
        <v>70</v>
      </c>
      <c r="BB73" s="9">
        <v>4</v>
      </c>
      <c r="BC73" s="9">
        <v>5</v>
      </c>
      <c r="BD73" s="9">
        <v>5</v>
      </c>
      <c r="BE73" s="9">
        <v>4</v>
      </c>
      <c r="BF73" s="9">
        <v>4</v>
      </c>
      <c r="BG73" s="9">
        <v>5</v>
      </c>
      <c r="BH73" s="9">
        <v>4</v>
      </c>
      <c r="BI73" s="9">
        <v>4</v>
      </c>
      <c r="BJ73" s="9">
        <v>3</v>
      </c>
      <c r="BK73" s="9">
        <v>4</v>
      </c>
      <c r="BL73" s="9">
        <v>4</v>
      </c>
      <c r="BM73" s="9">
        <v>4</v>
      </c>
      <c r="BN73" s="9">
        <v>5</v>
      </c>
      <c r="BO73" s="9">
        <v>4</v>
      </c>
      <c r="BP73" s="9">
        <v>4</v>
      </c>
      <c r="BQ73" s="9">
        <v>5</v>
      </c>
      <c r="BR73" s="9">
        <v>4</v>
      </c>
      <c r="BS73" s="9">
        <v>4</v>
      </c>
      <c r="BT73" s="9">
        <v>5</v>
      </c>
      <c r="BU73" s="9">
        <v>4</v>
      </c>
      <c r="BV73" s="9">
        <v>4</v>
      </c>
      <c r="BW73" s="128">
        <f t="shared" si="8"/>
        <v>89</v>
      </c>
    </row>
    <row r="74" spans="1:75" ht="15.75" customHeight="1" x14ac:dyDescent="0.2">
      <c r="A74" s="2">
        <v>71</v>
      </c>
      <c r="B74" s="8" t="s">
        <v>46</v>
      </c>
      <c r="C74" s="8" t="s">
        <v>48</v>
      </c>
      <c r="D74" s="8" t="s">
        <v>12</v>
      </c>
      <c r="E74" s="8" t="s">
        <v>9</v>
      </c>
      <c r="F74" s="8">
        <v>1</v>
      </c>
      <c r="G74" s="8" t="s">
        <v>47</v>
      </c>
      <c r="I74" s="3">
        <v>71</v>
      </c>
      <c r="J74" s="9">
        <v>4</v>
      </c>
      <c r="K74" s="9">
        <v>5</v>
      </c>
      <c r="L74" s="9">
        <v>3</v>
      </c>
      <c r="M74" s="9">
        <v>5</v>
      </c>
      <c r="N74" s="9">
        <v>5</v>
      </c>
      <c r="O74" s="9">
        <v>5</v>
      </c>
      <c r="P74" s="9">
        <v>5</v>
      </c>
      <c r="Q74" s="9">
        <v>3</v>
      </c>
      <c r="R74" s="9">
        <v>5</v>
      </c>
      <c r="S74" s="9">
        <v>4</v>
      </c>
      <c r="T74" s="9">
        <v>3</v>
      </c>
      <c r="U74" s="9">
        <v>5</v>
      </c>
      <c r="V74" s="9">
        <v>4</v>
      </c>
      <c r="W74" s="9">
        <v>5</v>
      </c>
      <c r="X74" s="9">
        <v>4</v>
      </c>
      <c r="Y74" s="9">
        <v>4</v>
      </c>
      <c r="Z74" s="9">
        <v>5</v>
      </c>
      <c r="AA74" s="9">
        <v>4</v>
      </c>
      <c r="AB74" s="9">
        <v>5</v>
      </c>
      <c r="AC74" s="9">
        <v>4</v>
      </c>
      <c r="AD74" s="9">
        <v>5</v>
      </c>
      <c r="AE74" s="128">
        <f t="shared" si="6"/>
        <v>92</v>
      </c>
      <c r="AG74" s="3">
        <v>71</v>
      </c>
      <c r="AH74" s="9">
        <v>3</v>
      </c>
      <c r="AI74" s="9">
        <v>4</v>
      </c>
      <c r="AJ74" s="9">
        <v>5</v>
      </c>
      <c r="AK74" s="9">
        <v>5</v>
      </c>
      <c r="AL74" s="9">
        <v>4</v>
      </c>
      <c r="AM74" s="9">
        <v>4</v>
      </c>
      <c r="AN74" s="9">
        <v>5</v>
      </c>
      <c r="AO74" s="9">
        <v>4</v>
      </c>
      <c r="AP74" s="9">
        <v>4</v>
      </c>
      <c r="AQ74" s="9">
        <v>5</v>
      </c>
      <c r="AR74" s="9">
        <v>3</v>
      </c>
      <c r="AS74" s="9">
        <v>4</v>
      </c>
      <c r="AT74" s="9">
        <v>4</v>
      </c>
      <c r="AU74" s="9">
        <v>4</v>
      </c>
      <c r="AV74" s="9">
        <v>4</v>
      </c>
      <c r="AW74" s="9">
        <v>4</v>
      </c>
      <c r="AX74" s="9">
        <v>5</v>
      </c>
      <c r="AY74" s="128">
        <f t="shared" si="7"/>
        <v>71</v>
      </c>
      <c r="BA74" s="3">
        <v>71</v>
      </c>
      <c r="BB74" s="9">
        <v>5</v>
      </c>
      <c r="BC74" s="9">
        <v>4</v>
      </c>
      <c r="BD74" s="9">
        <v>4</v>
      </c>
      <c r="BE74" s="9">
        <v>5</v>
      </c>
      <c r="BF74" s="9">
        <v>4</v>
      </c>
      <c r="BG74" s="9">
        <v>3</v>
      </c>
      <c r="BH74" s="9">
        <v>4</v>
      </c>
      <c r="BI74" s="9">
        <v>5</v>
      </c>
      <c r="BJ74" s="9">
        <v>5</v>
      </c>
      <c r="BK74" s="9">
        <v>4</v>
      </c>
      <c r="BL74" s="9">
        <v>5</v>
      </c>
      <c r="BM74" s="9">
        <v>4</v>
      </c>
      <c r="BN74" s="9">
        <v>4</v>
      </c>
      <c r="BO74" s="9">
        <v>5</v>
      </c>
      <c r="BP74" s="9">
        <v>5</v>
      </c>
      <c r="BQ74" s="9">
        <v>4</v>
      </c>
      <c r="BR74" s="9">
        <v>4</v>
      </c>
      <c r="BS74" s="9">
        <v>5</v>
      </c>
      <c r="BT74" s="9">
        <v>5</v>
      </c>
      <c r="BU74" s="9">
        <v>4</v>
      </c>
      <c r="BV74" s="9">
        <v>5</v>
      </c>
      <c r="BW74" s="128">
        <f t="shared" si="8"/>
        <v>93</v>
      </c>
    </row>
    <row r="75" spans="1:75" ht="15.75" customHeight="1" x14ac:dyDescent="0.2">
      <c r="A75" s="3">
        <v>72</v>
      </c>
      <c r="B75" s="8" t="s">
        <v>46</v>
      </c>
      <c r="C75" s="8" t="s">
        <v>48</v>
      </c>
      <c r="D75" s="8" t="s">
        <v>12</v>
      </c>
      <c r="E75" s="8" t="s">
        <v>9</v>
      </c>
      <c r="F75" s="8">
        <v>1</v>
      </c>
      <c r="G75" s="8" t="s">
        <v>47</v>
      </c>
      <c r="I75" s="3">
        <v>72</v>
      </c>
      <c r="J75" s="9">
        <v>5</v>
      </c>
      <c r="K75" s="9">
        <v>4</v>
      </c>
      <c r="L75" s="9">
        <v>5</v>
      </c>
      <c r="M75" s="9">
        <v>4</v>
      </c>
      <c r="N75" s="9">
        <v>5</v>
      </c>
      <c r="O75" s="9">
        <v>4</v>
      </c>
      <c r="P75" s="9">
        <v>4</v>
      </c>
      <c r="Q75" s="9">
        <v>5</v>
      </c>
      <c r="R75" s="9">
        <v>5</v>
      </c>
      <c r="S75" s="9">
        <v>4</v>
      </c>
      <c r="T75" s="9">
        <v>5</v>
      </c>
      <c r="U75" s="9">
        <v>4</v>
      </c>
      <c r="V75" s="9">
        <v>5</v>
      </c>
      <c r="W75" s="9">
        <v>5</v>
      </c>
      <c r="X75" s="9">
        <v>4</v>
      </c>
      <c r="Y75" s="9">
        <v>1</v>
      </c>
      <c r="Z75" s="9">
        <v>2</v>
      </c>
      <c r="AA75" s="9">
        <v>1</v>
      </c>
      <c r="AB75" s="9">
        <v>2</v>
      </c>
      <c r="AC75" s="9">
        <v>1</v>
      </c>
      <c r="AD75" s="9">
        <v>2</v>
      </c>
      <c r="AE75" s="128">
        <f t="shared" si="6"/>
        <v>77</v>
      </c>
      <c r="AG75" s="3">
        <v>72</v>
      </c>
      <c r="AH75" s="9">
        <v>4</v>
      </c>
      <c r="AI75" s="9">
        <v>4</v>
      </c>
      <c r="AJ75" s="9">
        <v>4</v>
      </c>
      <c r="AK75" s="9">
        <v>5</v>
      </c>
      <c r="AL75" s="9">
        <v>4</v>
      </c>
      <c r="AM75" s="9">
        <v>5</v>
      </c>
      <c r="AN75" s="9">
        <v>1</v>
      </c>
      <c r="AO75" s="9">
        <v>2</v>
      </c>
      <c r="AP75" s="9">
        <v>1</v>
      </c>
      <c r="AQ75" s="9">
        <v>2</v>
      </c>
      <c r="AR75" s="9">
        <v>1</v>
      </c>
      <c r="AS75" s="9">
        <v>2</v>
      </c>
      <c r="AT75" s="9">
        <v>2</v>
      </c>
      <c r="AU75" s="9">
        <v>1</v>
      </c>
      <c r="AV75" s="9">
        <v>2</v>
      </c>
      <c r="AW75" s="9">
        <v>5</v>
      </c>
      <c r="AX75" s="9">
        <v>1</v>
      </c>
      <c r="AY75" s="128">
        <f t="shared" si="7"/>
        <v>46</v>
      </c>
      <c r="BA75" s="3">
        <v>72</v>
      </c>
      <c r="BB75" s="9">
        <v>4</v>
      </c>
      <c r="BC75" s="9">
        <v>5</v>
      </c>
      <c r="BD75" s="9">
        <v>4</v>
      </c>
      <c r="BE75" s="9">
        <v>4</v>
      </c>
      <c r="BF75" s="9">
        <v>5</v>
      </c>
      <c r="BG75" s="9">
        <v>4</v>
      </c>
      <c r="BH75" s="9">
        <v>5</v>
      </c>
      <c r="BI75" s="9">
        <v>4</v>
      </c>
      <c r="BJ75" s="9">
        <v>3</v>
      </c>
      <c r="BK75" s="9">
        <v>5</v>
      </c>
      <c r="BL75" s="9">
        <v>4</v>
      </c>
      <c r="BM75" s="9">
        <v>3</v>
      </c>
      <c r="BN75" s="9">
        <v>5</v>
      </c>
      <c r="BO75" s="9">
        <v>4</v>
      </c>
      <c r="BP75" s="9">
        <v>4</v>
      </c>
      <c r="BQ75" s="9">
        <v>5</v>
      </c>
      <c r="BR75" s="9">
        <v>5</v>
      </c>
      <c r="BS75" s="9">
        <v>4</v>
      </c>
      <c r="BT75" s="9">
        <v>5</v>
      </c>
      <c r="BU75" s="9">
        <v>4</v>
      </c>
      <c r="BV75" s="9">
        <v>4</v>
      </c>
      <c r="BW75" s="128">
        <f t="shared" si="8"/>
        <v>90</v>
      </c>
    </row>
    <row r="76" spans="1:75" ht="15.75" customHeight="1" x14ac:dyDescent="0.2">
      <c r="A76" s="2">
        <v>73</v>
      </c>
      <c r="B76" s="8" t="s">
        <v>46</v>
      </c>
      <c r="C76" s="8" t="s">
        <v>48</v>
      </c>
      <c r="D76" s="8" t="s">
        <v>10</v>
      </c>
      <c r="E76" s="8" t="s">
        <v>51</v>
      </c>
      <c r="F76" s="8">
        <v>2</v>
      </c>
      <c r="G76" s="8" t="s">
        <v>47</v>
      </c>
      <c r="I76" s="3">
        <v>73</v>
      </c>
      <c r="J76" s="9">
        <v>5</v>
      </c>
      <c r="K76" s="9">
        <v>5</v>
      </c>
      <c r="L76" s="9">
        <v>4</v>
      </c>
      <c r="M76" s="9">
        <v>5</v>
      </c>
      <c r="N76" s="9">
        <v>4</v>
      </c>
      <c r="O76" s="9">
        <v>5</v>
      </c>
      <c r="P76" s="9">
        <v>5</v>
      </c>
      <c r="Q76" s="9">
        <v>4</v>
      </c>
      <c r="R76" s="9">
        <v>5</v>
      </c>
      <c r="S76" s="9">
        <v>4</v>
      </c>
      <c r="T76" s="9">
        <v>4</v>
      </c>
      <c r="U76" s="9">
        <v>5</v>
      </c>
      <c r="V76" s="9">
        <v>5</v>
      </c>
      <c r="W76" s="9">
        <v>4</v>
      </c>
      <c r="X76" s="9">
        <v>2</v>
      </c>
      <c r="Y76" s="9">
        <v>4</v>
      </c>
      <c r="Z76" s="9">
        <v>4</v>
      </c>
      <c r="AA76" s="9">
        <v>4</v>
      </c>
      <c r="AB76" s="9">
        <v>5</v>
      </c>
      <c r="AC76" s="9">
        <v>5</v>
      </c>
      <c r="AD76" s="9">
        <v>3</v>
      </c>
      <c r="AE76" s="128">
        <f t="shared" si="6"/>
        <v>91</v>
      </c>
      <c r="AG76" s="3">
        <v>73</v>
      </c>
      <c r="AH76" s="9">
        <v>4</v>
      </c>
      <c r="AI76" s="9">
        <v>5</v>
      </c>
      <c r="AJ76" s="9">
        <v>4</v>
      </c>
      <c r="AK76" s="9">
        <v>4</v>
      </c>
      <c r="AL76" s="9">
        <v>4</v>
      </c>
      <c r="AM76" s="9">
        <v>5</v>
      </c>
      <c r="AN76" s="9">
        <v>4</v>
      </c>
      <c r="AO76" s="9">
        <v>4</v>
      </c>
      <c r="AP76" s="9">
        <v>2</v>
      </c>
      <c r="AQ76" s="9">
        <v>2</v>
      </c>
      <c r="AR76" s="9">
        <v>2</v>
      </c>
      <c r="AS76" s="9">
        <v>5</v>
      </c>
      <c r="AT76" s="9">
        <v>5</v>
      </c>
      <c r="AU76" s="9">
        <v>5</v>
      </c>
      <c r="AV76" s="9">
        <v>4</v>
      </c>
      <c r="AW76" s="9">
        <v>5</v>
      </c>
      <c r="AX76" s="9">
        <v>2</v>
      </c>
      <c r="AY76" s="128">
        <f t="shared" si="7"/>
        <v>66</v>
      </c>
      <c r="BA76" s="3">
        <v>73</v>
      </c>
      <c r="BB76" s="9">
        <v>4</v>
      </c>
      <c r="BC76" s="9">
        <v>5</v>
      </c>
      <c r="BD76" s="9">
        <v>4</v>
      </c>
      <c r="BE76" s="9">
        <v>4</v>
      </c>
      <c r="BF76" s="9">
        <v>5</v>
      </c>
      <c r="BG76" s="9">
        <v>4</v>
      </c>
      <c r="BH76" s="9">
        <v>5</v>
      </c>
      <c r="BI76" s="9">
        <v>4</v>
      </c>
      <c r="BJ76" s="9">
        <v>4</v>
      </c>
      <c r="BK76" s="9">
        <v>4</v>
      </c>
      <c r="BL76" s="9">
        <v>5</v>
      </c>
      <c r="BM76" s="9">
        <v>4</v>
      </c>
      <c r="BN76" s="9">
        <v>3</v>
      </c>
      <c r="BO76" s="9">
        <v>3</v>
      </c>
      <c r="BP76" s="9">
        <v>4</v>
      </c>
      <c r="BQ76" s="9">
        <v>5</v>
      </c>
      <c r="BR76" s="9">
        <v>4</v>
      </c>
      <c r="BS76" s="9">
        <v>5</v>
      </c>
      <c r="BT76" s="9">
        <v>3</v>
      </c>
      <c r="BU76" s="9">
        <v>5</v>
      </c>
      <c r="BV76" s="9">
        <v>5</v>
      </c>
      <c r="BW76" s="128">
        <f t="shared" si="8"/>
        <v>89</v>
      </c>
    </row>
    <row r="77" spans="1:75" ht="15.75" customHeight="1" x14ac:dyDescent="0.2">
      <c r="A77" s="3">
        <v>74</v>
      </c>
      <c r="B77" s="8" t="s">
        <v>46</v>
      </c>
      <c r="C77" s="8" t="s">
        <v>6</v>
      </c>
      <c r="D77" s="8" t="s">
        <v>12</v>
      </c>
      <c r="E77" s="8" t="s">
        <v>9</v>
      </c>
      <c r="F77" s="8">
        <v>3</v>
      </c>
      <c r="G77" s="8" t="s">
        <v>47</v>
      </c>
      <c r="I77" s="3">
        <v>74</v>
      </c>
      <c r="J77" s="9">
        <v>4</v>
      </c>
      <c r="K77" s="9">
        <v>5</v>
      </c>
      <c r="L77" s="9">
        <v>4</v>
      </c>
      <c r="M77" s="9">
        <v>5</v>
      </c>
      <c r="N77" s="9">
        <v>4</v>
      </c>
      <c r="O77" s="9">
        <v>5</v>
      </c>
      <c r="P77" s="9">
        <v>5</v>
      </c>
      <c r="Q77" s="9">
        <v>4</v>
      </c>
      <c r="R77" s="9">
        <v>5</v>
      </c>
      <c r="S77" s="9">
        <v>5</v>
      </c>
      <c r="T77" s="9">
        <v>4</v>
      </c>
      <c r="U77" s="9">
        <v>5</v>
      </c>
      <c r="V77" s="9">
        <v>2</v>
      </c>
      <c r="W77" s="9">
        <v>1</v>
      </c>
      <c r="X77" s="9">
        <v>2</v>
      </c>
      <c r="Y77" s="9">
        <v>1</v>
      </c>
      <c r="Z77" s="9">
        <v>1</v>
      </c>
      <c r="AA77" s="9">
        <v>2</v>
      </c>
      <c r="AB77" s="9">
        <v>1</v>
      </c>
      <c r="AC77" s="9">
        <v>2</v>
      </c>
      <c r="AD77" s="9">
        <v>1</v>
      </c>
      <c r="AE77" s="128">
        <f t="shared" si="6"/>
        <v>68</v>
      </c>
      <c r="AG77" s="3">
        <v>74</v>
      </c>
      <c r="AH77" s="9">
        <v>5</v>
      </c>
      <c r="AI77" s="9">
        <v>4</v>
      </c>
      <c r="AJ77" s="9">
        <v>5</v>
      </c>
      <c r="AK77" s="9">
        <v>4</v>
      </c>
      <c r="AL77" s="9">
        <v>4</v>
      </c>
      <c r="AM77" s="9">
        <v>4</v>
      </c>
      <c r="AN77" s="9">
        <v>2</v>
      </c>
      <c r="AO77" s="9">
        <v>2</v>
      </c>
      <c r="AP77" s="9">
        <v>1</v>
      </c>
      <c r="AQ77" s="9">
        <v>2</v>
      </c>
      <c r="AR77" s="9">
        <v>1</v>
      </c>
      <c r="AS77" s="9">
        <v>5</v>
      </c>
      <c r="AT77" s="9">
        <v>2</v>
      </c>
      <c r="AU77" s="9">
        <v>1</v>
      </c>
      <c r="AV77" s="9">
        <v>2</v>
      </c>
      <c r="AW77" s="9">
        <v>5</v>
      </c>
      <c r="AX77" s="9">
        <v>2</v>
      </c>
      <c r="AY77" s="128">
        <f t="shared" si="7"/>
        <v>51</v>
      </c>
      <c r="BA77" s="3">
        <v>74</v>
      </c>
      <c r="BB77" s="9">
        <v>5</v>
      </c>
      <c r="BC77" s="9">
        <v>5</v>
      </c>
      <c r="BD77" s="9">
        <v>4</v>
      </c>
      <c r="BE77" s="9">
        <v>5</v>
      </c>
      <c r="BF77" s="9">
        <v>5</v>
      </c>
      <c r="BG77" s="9">
        <v>4</v>
      </c>
      <c r="BH77" s="9">
        <v>3</v>
      </c>
      <c r="BI77" s="9">
        <v>5</v>
      </c>
      <c r="BJ77" s="9">
        <v>5</v>
      </c>
      <c r="BK77" s="9">
        <v>3</v>
      </c>
      <c r="BL77" s="9">
        <v>5</v>
      </c>
      <c r="BM77" s="9">
        <v>4</v>
      </c>
      <c r="BN77" s="9">
        <v>3</v>
      </c>
      <c r="BO77" s="9">
        <v>4</v>
      </c>
      <c r="BP77" s="9">
        <v>5</v>
      </c>
      <c r="BQ77" s="9">
        <v>5</v>
      </c>
      <c r="BR77" s="9">
        <v>4</v>
      </c>
      <c r="BS77" s="9">
        <v>4</v>
      </c>
      <c r="BT77" s="9">
        <v>4</v>
      </c>
      <c r="BU77" s="9">
        <v>4</v>
      </c>
      <c r="BV77" s="9">
        <v>4</v>
      </c>
      <c r="BW77" s="128">
        <f t="shared" si="8"/>
        <v>90</v>
      </c>
    </row>
    <row r="78" spans="1:75" ht="15.75" customHeight="1" x14ac:dyDescent="0.2">
      <c r="A78" s="2">
        <v>75</v>
      </c>
      <c r="B78" s="8" t="s">
        <v>46</v>
      </c>
      <c r="C78" s="8" t="s">
        <v>6</v>
      </c>
      <c r="D78" s="8" t="s">
        <v>12</v>
      </c>
      <c r="E78" s="8" t="s">
        <v>50</v>
      </c>
      <c r="F78" s="8">
        <v>3</v>
      </c>
      <c r="G78" s="8" t="s">
        <v>47</v>
      </c>
      <c r="I78" s="3">
        <v>75</v>
      </c>
      <c r="J78" s="9">
        <v>5</v>
      </c>
      <c r="K78" s="9">
        <v>5</v>
      </c>
      <c r="L78" s="9">
        <v>5</v>
      </c>
      <c r="M78" s="9">
        <v>4</v>
      </c>
      <c r="N78" s="9">
        <v>4</v>
      </c>
      <c r="O78" s="9">
        <v>5</v>
      </c>
      <c r="P78" s="9">
        <v>4</v>
      </c>
      <c r="Q78" s="9">
        <v>4</v>
      </c>
      <c r="R78" s="9">
        <v>5</v>
      </c>
      <c r="S78" s="9">
        <v>5</v>
      </c>
      <c r="T78" s="9">
        <v>4</v>
      </c>
      <c r="U78" s="9">
        <v>4</v>
      </c>
      <c r="V78" s="9">
        <v>2</v>
      </c>
      <c r="W78" s="9">
        <v>2</v>
      </c>
      <c r="X78" s="9">
        <v>1</v>
      </c>
      <c r="Y78" s="9">
        <v>3</v>
      </c>
      <c r="Z78" s="9">
        <v>2</v>
      </c>
      <c r="AA78" s="9">
        <v>2</v>
      </c>
      <c r="AB78" s="9">
        <v>2</v>
      </c>
      <c r="AC78" s="9">
        <v>2</v>
      </c>
      <c r="AD78" s="9">
        <v>2</v>
      </c>
      <c r="AE78" s="128">
        <f t="shared" si="6"/>
        <v>72</v>
      </c>
      <c r="AG78" s="3">
        <v>75</v>
      </c>
      <c r="AH78" s="9">
        <v>4</v>
      </c>
      <c r="AI78" s="9">
        <v>4</v>
      </c>
      <c r="AJ78" s="9">
        <v>4</v>
      </c>
      <c r="AK78" s="9">
        <v>4</v>
      </c>
      <c r="AL78" s="9">
        <v>4</v>
      </c>
      <c r="AM78" s="9">
        <v>4</v>
      </c>
      <c r="AN78" s="9">
        <v>2</v>
      </c>
      <c r="AO78" s="9">
        <v>1</v>
      </c>
      <c r="AP78" s="9">
        <v>2</v>
      </c>
      <c r="AQ78" s="9">
        <v>1</v>
      </c>
      <c r="AR78" s="9">
        <v>3</v>
      </c>
      <c r="AS78" s="9">
        <v>5</v>
      </c>
      <c r="AT78" s="9">
        <v>2</v>
      </c>
      <c r="AU78" s="9">
        <v>2</v>
      </c>
      <c r="AV78" s="9">
        <v>1</v>
      </c>
      <c r="AW78" s="9">
        <v>4</v>
      </c>
      <c r="AX78" s="9">
        <v>2</v>
      </c>
      <c r="AY78" s="128">
        <f t="shared" si="7"/>
        <v>49</v>
      </c>
      <c r="BA78" s="3">
        <v>75</v>
      </c>
      <c r="BB78" s="9">
        <v>4</v>
      </c>
      <c r="BC78" s="9">
        <v>5</v>
      </c>
      <c r="BD78" s="9">
        <v>4</v>
      </c>
      <c r="BE78" s="9">
        <v>5</v>
      </c>
      <c r="BF78" s="9">
        <v>4</v>
      </c>
      <c r="BG78" s="9">
        <v>5</v>
      </c>
      <c r="BH78" s="9">
        <v>4</v>
      </c>
      <c r="BI78" s="9">
        <v>4</v>
      </c>
      <c r="BJ78" s="9">
        <v>4</v>
      </c>
      <c r="BK78" s="9">
        <v>3</v>
      </c>
      <c r="BL78" s="9">
        <v>5</v>
      </c>
      <c r="BM78" s="9">
        <v>3</v>
      </c>
      <c r="BN78" s="9">
        <v>5</v>
      </c>
      <c r="BO78" s="9">
        <v>5</v>
      </c>
      <c r="BP78" s="9">
        <v>5</v>
      </c>
      <c r="BQ78" s="9">
        <v>4</v>
      </c>
      <c r="BR78" s="9">
        <v>5</v>
      </c>
      <c r="BS78" s="9">
        <v>4</v>
      </c>
      <c r="BT78" s="9">
        <v>5</v>
      </c>
      <c r="BU78" s="9">
        <v>4</v>
      </c>
      <c r="BV78" s="9">
        <v>5</v>
      </c>
      <c r="BW78" s="128">
        <f t="shared" si="8"/>
        <v>92</v>
      </c>
    </row>
    <row r="79" spans="1:75" ht="15.75" customHeight="1" x14ac:dyDescent="0.2">
      <c r="A79" s="3">
        <v>76</v>
      </c>
      <c r="B79" s="8" t="s">
        <v>46</v>
      </c>
      <c r="C79" s="8" t="s">
        <v>48</v>
      </c>
      <c r="D79" s="8" t="s">
        <v>7</v>
      </c>
      <c r="E79" s="8" t="s">
        <v>9</v>
      </c>
      <c r="F79" s="8">
        <v>3</v>
      </c>
      <c r="G79" s="8" t="s">
        <v>47</v>
      </c>
      <c r="I79" s="3">
        <v>76</v>
      </c>
      <c r="J79" s="9">
        <v>4</v>
      </c>
      <c r="K79" s="9">
        <v>4</v>
      </c>
      <c r="L79" s="9">
        <v>4</v>
      </c>
      <c r="M79" s="9">
        <v>5</v>
      </c>
      <c r="N79" s="9">
        <v>4</v>
      </c>
      <c r="O79" s="9">
        <v>5</v>
      </c>
      <c r="P79" s="9">
        <v>4</v>
      </c>
      <c r="Q79" s="9">
        <v>4</v>
      </c>
      <c r="R79" s="9">
        <v>5</v>
      </c>
      <c r="S79" s="9">
        <v>4</v>
      </c>
      <c r="T79" s="9">
        <v>4</v>
      </c>
      <c r="U79" s="9">
        <v>4</v>
      </c>
      <c r="V79" s="9">
        <v>2</v>
      </c>
      <c r="W79" s="9">
        <v>1</v>
      </c>
      <c r="X79" s="9">
        <v>1</v>
      </c>
      <c r="Y79" s="9">
        <v>1</v>
      </c>
      <c r="Z79" s="9">
        <v>2</v>
      </c>
      <c r="AA79" s="9">
        <v>2</v>
      </c>
      <c r="AB79" s="9">
        <v>1</v>
      </c>
      <c r="AC79" s="9">
        <v>2</v>
      </c>
      <c r="AD79" s="9">
        <v>2</v>
      </c>
      <c r="AE79" s="128">
        <f t="shared" si="6"/>
        <v>65</v>
      </c>
      <c r="AG79" s="3">
        <v>76</v>
      </c>
      <c r="AH79" s="9">
        <v>5</v>
      </c>
      <c r="AI79" s="9">
        <v>4</v>
      </c>
      <c r="AJ79" s="9">
        <v>4</v>
      </c>
      <c r="AK79" s="9">
        <v>4</v>
      </c>
      <c r="AL79" s="9">
        <v>5</v>
      </c>
      <c r="AM79" s="9">
        <v>4</v>
      </c>
      <c r="AN79" s="9">
        <v>2</v>
      </c>
      <c r="AO79" s="9">
        <v>1</v>
      </c>
      <c r="AP79" s="9">
        <v>2</v>
      </c>
      <c r="AQ79" s="9">
        <v>1</v>
      </c>
      <c r="AR79" s="9">
        <v>2</v>
      </c>
      <c r="AS79" s="9">
        <v>3</v>
      </c>
      <c r="AT79" s="9">
        <v>3</v>
      </c>
      <c r="AU79" s="9">
        <v>2</v>
      </c>
      <c r="AV79" s="9">
        <v>2</v>
      </c>
      <c r="AW79" s="9">
        <v>4</v>
      </c>
      <c r="AX79" s="9">
        <v>2</v>
      </c>
      <c r="AY79" s="128">
        <f t="shared" si="7"/>
        <v>50</v>
      </c>
      <c r="BA79" s="3">
        <v>76</v>
      </c>
      <c r="BB79" s="9">
        <v>5</v>
      </c>
      <c r="BC79" s="9">
        <v>5</v>
      </c>
      <c r="BD79" s="9">
        <v>3</v>
      </c>
      <c r="BE79" s="9">
        <v>4</v>
      </c>
      <c r="BF79" s="9">
        <v>5</v>
      </c>
      <c r="BG79" s="9">
        <v>4</v>
      </c>
      <c r="BH79" s="9">
        <v>5</v>
      </c>
      <c r="BI79" s="9">
        <v>5</v>
      </c>
      <c r="BJ79" s="9">
        <v>5</v>
      </c>
      <c r="BK79" s="9">
        <v>4</v>
      </c>
      <c r="BL79" s="9">
        <v>4</v>
      </c>
      <c r="BM79" s="9">
        <v>4</v>
      </c>
      <c r="BN79" s="9">
        <v>5</v>
      </c>
      <c r="BO79" s="9">
        <v>5</v>
      </c>
      <c r="BP79" s="9">
        <v>4</v>
      </c>
      <c r="BQ79" s="9">
        <v>3</v>
      </c>
      <c r="BR79" s="9">
        <v>4</v>
      </c>
      <c r="BS79" s="9">
        <v>3</v>
      </c>
      <c r="BT79" s="9">
        <v>5</v>
      </c>
      <c r="BU79" s="9">
        <v>4</v>
      </c>
      <c r="BV79" s="9">
        <v>5</v>
      </c>
      <c r="BW79" s="128">
        <f t="shared" si="8"/>
        <v>91</v>
      </c>
    </row>
    <row r="80" spans="1:75" ht="15.75" customHeight="1" x14ac:dyDescent="0.2">
      <c r="A80" s="2">
        <v>77</v>
      </c>
      <c r="B80" s="8" t="s">
        <v>46</v>
      </c>
      <c r="C80" s="8" t="s">
        <v>48</v>
      </c>
      <c r="D80" s="8" t="s">
        <v>12</v>
      </c>
      <c r="E80" s="8" t="s">
        <v>9</v>
      </c>
      <c r="F80" s="8">
        <v>2</v>
      </c>
      <c r="G80" s="8" t="s">
        <v>47</v>
      </c>
      <c r="I80" s="3">
        <v>77</v>
      </c>
      <c r="J80" s="9">
        <v>5</v>
      </c>
      <c r="K80" s="9">
        <v>5</v>
      </c>
      <c r="L80" s="9">
        <v>4</v>
      </c>
      <c r="M80" s="9">
        <v>5</v>
      </c>
      <c r="N80" s="9">
        <v>4</v>
      </c>
      <c r="O80" s="9">
        <v>5</v>
      </c>
      <c r="P80" s="9">
        <v>5</v>
      </c>
      <c r="Q80" s="9">
        <v>4</v>
      </c>
      <c r="R80" s="9">
        <v>5</v>
      </c>
      <c r="S80" s="9">
        <v>5</v>
      </c>
      <c r="T80" s="9">
        <v>4</v>
      </c>
      <c r="U80" s="9">
        <v>4</v>
      </c>
      <c r="V80" s="9">
        <v>5</v>
      </c>
      <c r="W80" s="9">
        <v>1</v>
      </c>
      <c r="X80" s="9">
        <v>4</v>
      </c>
      <c r="Y80" s="9">
        <v>1</v>
      </c>
      <c r="Z80" s="9">
        <v>2</v>
      </c>
      <c r="AA80" s="9">
        <v>1</v>
      </c>
      <c r="AB80" s="9">
        <v>2</v>
      </c>
      <c r="AC80" s="9">
        <v>2</v>
      </c>
      <c r="AD80" s="9">
        <v>2</v>
      </c>
      <c r="AE80" s="128">
        <f t="shared" si="6"/>
        <v>75</v>
      </c>
      <c r="AG80" s="3">
        <v>77</v>
      </c>
      <c r="AH80" s="9">
        <v>4</v>
      </c>
      <c r="AI80" s="9">
        <v>5</v>
      </c>
      <c r="AJ80" s="9">
        <v>4</v>
      </c>
      <c r="AK80" s="9">
        <v>5</v>
      </c>
      <c r="AL80" s="9">
        <v>5</v>
      </c>
      <c r="AM80" s="9">
        <v>5</v>
      </c>
      <c r="AN80" s="9">
        <v>1</v>
      </c>
      <c r="AO80" s="9">
        <v>1</v>
      </c>
      <c r="AP80" s="9">
        <v>2</v>
      </c>
      <c r="AQ80" s="9">
        <v>2</v>
      </c>
      <c r="AR80" s="9">
        <v>2</v>
      </c>
      <c r="AS80" s="9">
        <v>1</v>
      </c>
      <c r="AT80" s="9">
        <v>2</v>
      </c>
      <c r="AU80" s="9">
        <v>1</v>
      </c>
      <c r="AV80" s="9">
        <v>3</v>
      </c>
      <c r="AW80" s="9">
        <v>5</v>
      </c>
      <c r="AX80" s="9">
        <v>1</v>
      </c>
      <c r="AY80" s="128">
        <f t="shared" si="7"/>
        <v>49</v>
      </c>
      <c r="BA80" s="3">
        <v>77</v>
      </c>
      <c r="BB80" s="9">
        <v>5</v>
      </c>
      <c r="BC80" s="9">
        <v>4</v>
      </c>
      <c r="BD80" s="9">
        <v>5</v>
      </c>
      <c r="BE80" s="9">
        <v>4</v>
      </c>
      <c r="BF80" s="9">
        <v>4</v>
      </c>
      <c r="BG80" s="9">
        <v>5</v>
      </c>
      <c r="BH80" s="9">
        <v>5</v>
      </c>
      <c r="BI80" s="9">
        <v>5</v>
      </c>
      <c r="BJ80" s="9">
        <v>4</v>
      </c>
      <c r="BK80" s="9">
        <v>3</v>
      </c>
      <c r="BL80" s="9">
        <v>4</v>
      </c>
      <c r="BM80" s="9">
        <v>3</v>
      </c>
      <c r="BN80" s="9">
        <v>4</v>
      </c>
      <c r="BO80" s="9">
        <v>5</v>
      </c>
      <c r="BP80" s="9">
        <v>5</v>
      </c>
      <c r="BQ80" s="9">
        <v>4</v>
      </c>
      <c r="BR80" s="9">
        <v>4</v>
      </c>
      <c r="BS80" s="9">
        <v>4</v>
      </c>
      <c r="BT80" s="9">
        <v>5</v>
      </c>
      <c r="BU80" s="9">
        <v>4</v>
      </c>
      <c r="BV80" s="9">
        <v>5</v>
      </c>
      <c r="BW80" s="128">
        <f t="shared" si="8"/>
        <v>91</v>
      </c>
    </row>
    <row r="81" spans="1:75" ht="15.75" customHeight="1" x14ac:dyDescent="0.2">
      <c r="A81" s="3">
        <v>78</v>
      </c>
      <c r="B81" s="8" t="s">
        <v>46</v>
      </c>
      <c r="C81" s="8" t="s">
        <v>6</v>
      </c>
      <c r="D81" s="8" t="s">
        <v>12</v>
      </c>
      <c r="E81" s="8" t="s">
        <v>9</v>
      </c>
      <c r="F81" s="8">
        <v>1</v>
      </c>
      <c r="G81" s="8" t="s">
        <v>47</v>
      </c>
      <c r="I81" s="3">
        <v>78</v>
      </c>
      <c r="J81" s="9">
        <v>5</v>
      </c>
      <c r="K81" s="9">
        <v>5</v>
      </c>
      <c r="L81" s="9">
        <v>4</v>
      </c>
      <c r="M81" s="9">
        <v>5</v>
      </c>
      <c r="N81" s="9">
        <v>4</v>
      </c>
      <c r="O81" s="9">
        <v>5</v>
      </c>
      <c r="P81" s="9">
        <v>5</v>
      </c>
      <c r="Q81" s="9">
        <v>5</v>
      </c>
      <c r="R81" s="9">
        <v>5</v>
      </c>
      <c r="S81" s="9">
        <v>4</v>
      </c>
      <c r="T81" s="9">
        <v>4</v>
      </c>
      <c r="U81" s="9">
        <v>3</v>
      </c>
      <c r="V81" s="9">
        <v>3</v>
      </c>
      <c r="W81" s="9">
        <v>3</v>
      </c>
      <c r="X81" s="9">
        <v>3</v>
      </c>
      <c r="Y81" s="9">
        <v>5</v>
      </c>
      <c r="Z81" s="9">
        <v>5</v>
      </c>
      <c r="AA81" s="9">
        <v>4</v>
      </c>
      <c r="AB81" s="9">
        <v>5</v>
      </c>
      <c r="AC81" s="9">
        <v>5</v>
      </c>
      <c r="AD81" s="9">
        <v>5</v>
      </c>
      <c r="AE81" s="128">
        <f t="shared" si="6"/>
        <v>92</v>
      </c>
      <c r="AG81" s="3">
        <v>78</v>
      </c>
      <c r="AH81" s="9">
        <v>5</v>
      </c>
      <c r="AI81" s="9">
        <v>4</v>
      </c>
      <c r="AJ81" s="9">
        <v>5</v>
      </c>
      <c r="AK81" s="9">
        <v>5</v>
      </c>
      <c r="AL81" s="9">
        <v>4</v>
      </c>
      <c r="AM81" s="9">
        <v>4</v>
      </c>
      <c r="AN81" s="9">
        <v>4</v>
      </c>
      <c r="AO81" s="9">
        <v>3</v>
      </c>
      <c r="AP81" s="9">
        <v>3</v>
      </c>
      <c r="AQ81" s="9">
        <v>3</v>
      </c>
      <c r="AR81" s="9">
        <v>4</v>
      </c>
      <c r="AS81" s="9">
        <v>4</v>
      </c>
      <c r="AT81" s="9">
        <v>5</v>
      </c>
      <c r="AU81" s="9">
        <v>4</v>
      </c>
      <c r="AV81" s="9">
        <v>4</v>
      </c>
      <c r="AW81" s="9">
        <v>4</v>
      </c>
      <c r="AX81" s="9">
        <v>4</v>
      </c>
      <c r="AY81" s="128">
        <f t="shared" si="7"/>
        <v>69</v>
      </c>
      <c r="BA81" s="3">
        <v>78</v>
      </c>
      <c r="BB81" s="9">
        <v>4</v>
      </c>
      <c r="BC81" s="9">
        <v>4</v>
      </c>
      <c r="BD81" s="9">
        <v>5</v>
      </c>
      <c r="BE81" s="9">
        <v>4</v>
      </c>
      <c r="BF81" s="9">
        <v>4</v>
      </c>
      <c r="BG81" s="9">
        <v>5</v>
      </c>
      <c r="BH81" s="9">
        <v>4</v>
      </c>
      <c r="BI81" s="9">
        <v>5</v>
      </c>
      <c r="BJ81" s="9">
        <v>4</v>
      </c>
      <c r="BK81" s="9">
        <v>5</v>
      </c>
      <c r="BL81" s="9">
        <v>3</v>
      </c>
      <c r="BM81" s="9">
        <v>5</v>
      </c>
      <c r="BN81" s="9">
        <v>3</v>
      </c>
      <c r="BO81" s="9">
        <v>3</v>
      </c>
      <c r="BP81" s="9">
        <v>5</v>
      </c>
      <c r="BQ81" s="9">
        <v>4</v>
      </c>
      <c r="BR81" s="9">
        <v>5</v>
      </c>
      <c r="BS81" s="9">
        <v>5</v>
      </c>
      <c r="BT81" s="9">
        <v>4</v>
      </c>
      <c r="BU81" s="9">
        <v>4</v>
      </c>
      <c r="BV81" s="9">
        <v>5</v>
      </c>
      <c r="BW81" s="128">
        <f t="shared" si="8"/>
        <v>90</v>
      </c>
    </row>
    <row r="82" spans="1:75" ht="15.75" customHeight="1" x14ac:dyDescent="0.2">
      <c r="A82" s="2">
        <v>79</v>
      </c>
      <c r="B82" s="8" t="s">
        <v>46</v>
      </c>
      <c r="C82" s="8" t="s">
        <v>6</v>
      </c>
      <c r="D82" s="8" t="s">
        <v>12</v>
      </c>
      <c r="E82" s="8" t="s">
        <v>9</v>
      </c>
      <c r="F82" s="8">
        <v>2</v>
      </c>
      <c r="G82" s="8" t="s">
        <v>47</v>
      </c>
      <c r="I82" s="3">
        <v>79</v>
      </c>
      <c r="J82" s="9">
        <v>5</v>
      </c>
      <c r="K82" s="9">
        <v>4</v>
      </c>
      <c r="L82" s="9">
        <v>4</v>
      </c>
      <c r="M82" s="9">
        <v>5</v>
      </c>
      <c r="N82" s="9">
        <v>5</v>
      </c>
      <c r="O82" s="9">
        <v>5</v>
      </c>
      <c r="P82" s="9">
        <v>4</v>
      </c>
      <c r="Q82" s="9">
        <v>4</v>
      </c>
      <c r="R82" s="9">
        <v>5</v>
      </c>
      <c r="S82" s="9">
        <v>4</v>
      </c>
      <c r="T82" s="9">
        <v>4</v>
      </c>
      <c r="U82" s="9">
        <v>5</v>
      </c>
      <c r="V82" s="9">
        <v>1</v>
      </c>
      <c r="W82" s="9">
        <v>5</v>
      </c>
      <c r="X82" s="9">
        <v>5</v>
      </c>
      <c r="Y82" s="9">
        <v>4</v>
      </c>
      <c r="Z82" s="9">
        <v>3</v>
      </c>
      <c r="AA82" s="9">
        <v>5</v>
      </c>
      <c r="AB82" s="9">
        <v>4</v>
      </c>
      <c r="AC82" s="9">
        <v>4</v>
      </c>
      <c r="AD82" s="9">
        <v>5</v>
      </c>
      <c r="AE82" s="128">
        <f t="shared" si="6"/>
        <v>90</v>
      </c>
      <c r="AG82" s="3">
        <v>79</v>
      </c>
      <c r="AH82" s="9">
        <v>4</v>
      </c>
      <c r="AI82" s="9">
        <v>4</v>
      </c>
      <c r="AJ82" s="9">
        <v>5</v>
      </c>
      <c r="AK82" s="9">
        <v>5</v>
      </c>
      <c r="AL82" s="9">
        <v>4</v>
      </c>
      <c r="AM82" s="9">
        <v>5</v>
      </c>
      <c r="AN82" s="9">
        <v>5</v>
      </c>
      <c r="AO82" s="9">
        <v>3</v>
      </c>
      <c r="AP82" s="9">
        <v>4</v>
      </c>
      <c r="AQ82" s="9">
        <v>3</v>
      </c>
      <c r="AR82" s="9">
        <v>4</v>
      </c>
      <c r="AS82" s="9">
        <v>5</v>
      </c>
      <c r="AT82" s="9">
        <v>4</v>
      </c>
      <c r="AU82" s="9">
        <v>4</v>
      </c>
      <c r="AV82" s="9">
        <v>5</v>
      </c>
      <c r="AW82" s="9">
        <v>4</v>
      </c>
      <c r="AX82" s="9">
        <v>3</v>
      </c>
      <c r="AY82" s="128">
        <f t="shared" si="7"/>
        <v>71</v>
      </c>
      <c r="BA82" s="3">
        <v>79</v>
      </c>
      <c r="BB82" s="9">
        <v>4</v>
      </c>
      <c r="BC82" s="9">
        <v>5</v>
      </c>
      <c r="BD82" s="9">
        <v>5</v>
      </c>
      <c r="BE82" s="9">
        <v>5</v>
      </c>
      <c r="BF82" s="9">
        <v>3</v>
      </c>
      <c r="BG82" s="9">
        <v>5</v>
      </c>
      <c r="BH82" s="9">
        <v>4</v>
      </c>
      <c r="BI82" s="9">
        <v>4</v>
      </c>
      <c r="BJ82" s="9">
        <v>5</v>
      </c>
      <c r="BK82" s="9">
        <v>5</v>
      </c>
      <c r="BL82" s="9">
        <v>4</v>
      </c>
      <c r="BM82" s="9">
        <v>5</v>
      </c>
      <c r="BN82" s="9">
        <v>3</v>
      </c>
      <c r="BO82" s="9">
        <v>5</v>
      </c>
      <c r="BP82" s="9">
        <v>4</v>
      </c>
      <c r="BQ82" s="9">
        <v>3</v>
      </c>
      <c r="BR82" s="9">
        <v>4</v>
      </c>
      <c r="BS82" s="9">
        <v>4</v>
      </c>
      <c r="BT82" s="9">
        <v>4</v>
      </c>
      <c r="BU82" s="9">
        <v>5</v>
      </c>
      <c r="BV82" s="9">
        <v>4</v>
      </c>
      <c r="BW82" s="128">
        <f t="shared" si="8"/>
        <v>90</v>
      </c>
    </row>
    <row r="83" spans="1:75" ht="15.75" customHeight="1" x14ac:dyDescent="0.2">
      <c r="A83" s="3">
        <v>80</v>
      </c>
      <c r="B83" s="8" t="s">
        <v>46</v>
      </c>
      <c r="C83" s="8" t="s">
        <v>6</v>
      </c>
      <c r="D83" s="8" t="s">
        <v>12</v>
      </c>
      <c r="E83" s="8" t="s">
        <v>49</v>
      </c>
      <c r="F83" s="8">
        <v>2</v>
      </c>
      <c r="G83" s="8" t="s">
        <v>47</v>
      </c>
      <c r="I83" s="3">
        <v>80</v>
      </c>
      <c r="J83" s="9">
        <v>5</v>
      </c>
      <c r="K83" s="9">
        <v>4</v>
      </c>
      <c r="L83" s="9">
        <v>4</v>
      </c>
      <c r="M83" s="9">
        <v>5</v>
      </c>
      <c r="N83" s="9">
        <v>5</v>
      </c>
      <c r="O83" s="9">
        <v>4</v>
      </c>
      <c r="P83" s="9">
        <v>5</v>
      </c>
      <c r="Q83" s="9">
        <v>4</v>
      </c>
      <c r="R83" s="9">
        <v>5</v>
      </c>
      <c r="S83" s="9">
        <v>4</v>
      </c>
      <c r="T83" s="9">
        <v>4</v>
      </c>
      <c r="U83" s="9">
        <v>5</v>
      </c>
      <c r="V83" s="9">
        <v>4</v>
      </c>
      <c r="W83" s="9">
        <v>4</v>
      </c>
      <c r="X83" s="9">
        <v>5</v>
      </c>
      <c r="Y83" s="9">
        <v>5</v>
      </c>
      <c r="Z83" s="9">
        <v>4</v>
      </c>
      <c r="AA83" s="9">
        <v>4</v>
      </c>
      <c r="AB83" s="9">
        <v>4</v>
      </c>
      <c r="AC83" s="9">
        <v>3</v>
      </c>
      <c r="AD83" s="9">
        <v>4</v>
      </c>
      <c r="AE83" s="128">
        <f t="shared" si="6"/>
        <v>91</v>
      </c>
      <c r="AG83" s="3">
        <v>80</v>
      </c>
      <c r="AH83" s="9">
        <v>4</v>
      </c>
      <c r="AI83" s="9">
        <v>5</v>
      </c>
      <c r="AJ83" s="9">
        <v>5</v>
      </c>
      <c r="AK83" s="9">
        <v>4</v>
      </c>
      <c r="AL83" s="9">
        <v>4</v>
      </c>
      <c r="AM83" s="9">
        <v>4</v>
      </c>
      <c r="AN83" s="9">
        <v>5</v>
      </c>
      <c r="AO83" s="9">
        <v>4</v>
      </c>
      <c r="AP83" s="9">
        <v>4</v>
      </c>
      <c r="AQ83" s="9">
        <v>5</v>
      </c>
      <c r="AR83" s="9">
        <v>4</v>
      </c>
      <c r="AS83" s="9">
        <v>5</v>
      </c>
      <c r="AT83" s="9">
        <v>4</v>
      </c>
      <c r="AU83" s="9">
        <v>4</v>
      </c>
      <c r="AV83" s="9">
        <v>4</v>
      </c>
      <c r="AW83" s="9">
        <v>4</v>
      </c>
      <c r="AX83" s="9">
        <v>2</v>
      </c>
      <c r="AY83" s="128">
        <f t="shared" si="7"/>
        <v>71</v>
      </c>
      <c r="BA83" s="3">
        <v>80</v>
      </c>
      <c r="BB83" s="9">
        <v>4</v>
      </c>
      <c r="BC83" s="9">
        <v>4</v>
      </c>
      <c r="BD83" s="9">
        <v>5</v>
      </c>
      <c r="BE83" s="9">
        <v>3</v>
      </c>
      <c r="BF83" s="9">
        <v>5</v>
      </c>
      <c r="BG83" s="9">
        <v>4</v>
      </c>
      <c r="BH83" s="9">
        <v>5</v>
      </c>
      <c r="BI83" s="9">
        <v>4</v>
      </c>
      <c r="BJ83" s="9">
        <v>5</v>
      </c>
      <c r="BK83" s="9">
        <v>4</v>
      </c>
      <c r="BL83" s="9">
        <v>5</v>
      </c>
      <c r="BM83" s="9">
        <v>4</v>
      </c>
      <c r="BN83" s="9">
        <v>5</v>
      </c>
      <c r="BO83" s="9">
        <v>4</v>
      </c>
      <c r="BP83" s="9">
        <v>4</v>
      </c>
      <c r="BQ83" s="9">
        <v>4</v>
      </c>
      <c r="BR83" s="9">
        <v>5</v>
      </c>
      <c r="BS83" s="9">
        <v>4</v>
      </c>
      <c r="BT83" s="9">
        <v>5</v>
      </c>
      <c r="BU83" s="9">
        <v>4</v>
      </c>
      <c r="BV83" s="9">
        <v>5</v>
      </c>
      <c r="BW83" s="128">
        <f t="shared" si="8"/>
        <v>92</v>
      </c>
    </row>
    <row r="84" spans="1:75" ht="15.75" customHeight="1" x14ac:dyDescent="0.2">
      <c r="A84" s="2">
        <v>81</v>
      </c>
      <c r="B84" s="8" t="s">
        <v>46</v>
      </c>
      <c r="C84" s="8" t="s">
        <v>6</v>
      </c>
      <c r="D84" s="8" t="s">
        <v>7</v>
      </c>
      <c r="E84" s="8" t="s">
        <v>9</v>
      </c>
      <c r="F84" s="8">
        <v>1</v>
      </c>
      <c r="G84" s="8" t="s">
        <v>11</v>
      </c>
      <c r="I84" s="3">
        <v>81</v>
      </c>
      <c r="J84" s="9">
        <v>4</v>
      </c>
      <c r="K84" s="9">
        <v>2</v>
      </c>
      <c r="L84" s="9">
        <v>2</v>
      </c>
      <c r="M84" s="9">
        <v>4</v>
      </c>
      <c r="N84" s="9">
        <v>4</v>
      </c>
      <c r="O84" s="9">
        <v>5</v>
      </c>
      <c r="P84" s="9">
        <v>5</v>
      </c>
      <c r="Q84" s="9">
        <v>4</v>
      </c>
      <c r="R84" s="9">
        <v>5</v>
      </c>
      <c r="S84" s="9">
        <v>4</v>
      </c>
      <c r="T84" s="9">
        <v>2</v>
      </c>
      <c r="U84" s="9">
        <v>4</v>
      </c>
      <c r="V84" s="9">
        <v>2</v>
      </c>
      <c r="W84" s="9">
        <v>4</v>
      </c>
      <c r="X84" s="9">
        <v>2</v>
      </c>
      <c r="Y84" s="9">
        <v>2</v>
      </c>
      <c r="Z84" s="9">
        <v>4</v>
      </c>
      <c r="AA84" s="9">
        <v>4</v>
      </c>
      <c r="AB84" s="9">
        <v>2</v>
      </c>
      <c r="AC84" s="9">
        <v>4</v>
      </c>
      <c r="AD84" s="9">
        <v>4</v>
      </c>
      <c r="AE84" s="128">
        <f t="shared" si="6"/>
        <v>73</v>
      </c>
      <c r="AG84" s="3">
        <v>81</v>
      </c>
      <c r="AH84" s="9">
        <v>5</v>
      </c>
      <c r="AI84" s="9">
        <v>4</v>
      </c>
      <c r="AJ84" s="9">
        <v>5</v>
      </c>
      <c r="AK84" s="9">
        <v>4</v>
      </c>
      <c r="AL84" s="9">
        <v>4</v>
      </c>
      <c r="AM84" s="9">
        <v>4</v>
      </c>
      <c r="AN84" s="9">
        <v>2</v>
      </c>
      <c r="AO84" s="9">
        <v>1</v>
      </c>
      <c r="AP84" s="9">
        <v>2</v>
      </c>
      <c r="AQ84" s="9">
        <v>1</v>
      </c>
      <c r="AR84" s="9">
        <v>2</v>
      </c>
      <c r="AS84" s="9">
        <v>4</v>
      </c>
      <c r="AT84" s="9">
        <v>2</v>
      </c>
      <c r="AU84" s="9">
        <v>2</v>
      </c>
      <c r="AV84" s="9">
        <v>2</v>
      </c>
      <c r="AW84" s="9">
        <v>4</v>
      </c>
      <c r="AX84" s="9">
        <v>2</v>
      </c>
      <c r="AY84" s="128">
        <f t="shared" si="7"/>
        <v>50</v>
      </c>
      <c r="BA84" s="3">
        <v>81</v>
      </c>
      <c r="BB84" s="9">
        <v>4</v>
      </c>
      <c r="BC84" s="9">
        <v>5</v>
      </c>
      <c r="BD84" s="9">
        <v>5</v>
      </c>
      <c r="BE84" s="9">
        <v>5</v>
      </c>
      <c r="BF84" s="9">
        <v>3</v>
      </c>
      <c r="BG84" s="9">
        <v>5</v>
      </c>
      <c r="BH84" s="9">
        <v>4</v>
      </c>
      <c r="BI84" s="9">
        <v>4</v>
      </c>
      <c r="BJ84" s="9">
        <v>5</v>
      </c>
      <c r="BK84" s="9">
        <v>5</v>
      </c>
      <c r="BL84" s="9">
        <v>4</v>
      </c>
      <c r="BM84" s="9">
        <v>5</v>
      </c>
      <c r="BN84" s="9">
        <v>3</v>
      </c>
      <c r="BO84" s="9">
        <v>5</v>
      </c>
      <c r="BP84" s="9">
        <v>4</v>
      </c>
      <c r="BQ84" s="9">
        <v>3</v>
      </c>
      <c r="BR84" s="9">
        <v>3</v>
      </c>
      <c r="BS84" s="9">
        <v>4</v>
      </c>
      <c r="BT84" s="9">
        <v>4</v>
      </c>
      <c r="BU84" s="9">
        <v>5</v>
      </c>
      <c r="BV84" s="9">
        <v>4</v>
      </c>
      <c r="BW84" s="128">
        <f t="shared" si="8"/>
        <v>89</v>
      </c>
    </row>
    <row r="85" spans="1:75" ht="15.75" customHeight="1" x14ac:dyDescent="0.2">
      <c r="A85" s="3">
        <v>82</v>
      </c>
      <c r="B85" s="8" t="s">
        <v>46</v>
      </c>
      <c r="C85" s="8" t="s">
        <v>48</v>
      </c>
      <c r="D85" s="8" t="s">
        <v>12</v>
      </c>
      <c r="E85" s="8" t="s">
        <v>50</v>
      </c>
      <c r="F85" s="8">
        <v>1</v>
      </c>
      <c r="G85" s="8" t="s">
        <v>47</v>
      </c>
      <c r="I85" s="3">
        <v>82</v>
      </c>
      <c r="J85" s="9">
        <v>5</v>
      </c>
      <c r="K85" s="9">
        <v>5</v>
      </c>
      <c r="L85" s="9">
        <v>5</v>
      </c>
      <c r="M85" s="9">
        <v>4</v>
      </c>
      <c r="N85" s="9">
        <v>4</v>
      </c>
      <c r="O85" s="9">
        <v>5</v>
      </c>
      <c r="P85" s="9">
        <v>5</v>
      </c>
      <c r="Q85" s="9">
        <v>4</v>
      </c>
      <c r="R85" s="9">
        <v>5</v>
      </c>
      <c r="S85" s="9">
        <v>3</v>
      </c>
      <c r="T85" s="9">
        <v>4</v>
      </c>
      <c r="U85" s="9">
        <v>5</v>
      </c>
      <c r="V85" s="9">
        <v>4</v>
      </c>
      <c r="W85" s="9">
        <v>3</v>
      </c>
      <c r="X85" s="9">
        <v>3</v>
      </c>
      <c r="Y85" s="9">
        <v>4</v>
      </c>
      <c r="Z85" s="9">
        <v>4</v>
      </c>
      <c r="AA85" s="9">
        <v>2</v>
      </c>
      <c r="AB85" s="9">
        <v>2</v>
      </c>
      <c r="AC85" s="9">
        <v>2</v>
      </c>
      <c r="AD85" s="9">
        <v>3</v>
      </c>
      <c r="AE85" s="128">
        <f t="shared" si="6"/>
        <v>81</v>
      </c>
      <c r="AG85" s="3">
        <v>82</v>
      </c>
      <c r="AH85" s="9">
        <v>4</v>
      </c>
      <c r="AI85" s="9">
        <v>5</v>
      </c>
      <c r="AJ85" s="9">
        <v>4</v>
      </c>
      <c r="AK85" s="9">
        <v>5</v>
      </c>
      <c r="AL85" s="9">
        <v>4</v>
      </c>
      <c r="AM85" s="9">
        <v>4</v>
      </c>
      <c r="AN85" s="9">
        <v>4</v>
      </c>
      <c r="AO85" s="9">
        <v>5</v>
      </c>
      <c r="AP85" s="9">
        <v>4</v>
      </c>
      <c r="AQ85" s="9">
        <v>4</v>
      </c>
      <c r="AR85" s="9">
        <v>5</v>
      </c>
      <c r="AS85" s="9">
        <v>4</v>
      </c>
      <c r="AT85" s="9">
        <v>4</v>
      </c>
      <c r="AU85" s="9">
        <v>5</v>
      </c>
      <c r="AV85" s="9">
        <v>5</v>
      </c>
      <c r="AW85" s="9">
        <v>4</v>
      </c>
      <c r="AX85" s="9">
        <v>4</v>
      </c>
      <c r="AY85" s="128">
        <f t="shared" si="7"/>
        <v>74</v>
      </c>
      <c r="BA85" s="3">
        <v>82</v>
      </c>
      <c r="BB85" s="9">
        <v>5</v>
      </c>
      <c r="BC85" s="9">
        <v>5</v>
      </c>
      <c r="BD85" s="9">
        <v>4</v>
      </c>
      <c r="BE85" s="9">
        <v>4</v>
      </c>
      <c r="BF85" s="9">
        <v>5</v>
      </c>
      <c r="BG85" s="9">
        <v>4</v>
      </c>
      <c r="BH85" s="9">
        <v>5</v>
      </c>
      <c r="BI85" s="9">
        <v>5</v>
      </c>
      <c r="BJ85" s="9">
        <v>5</v>
      </c>
      <c r="BK85" s="9">
        <v>5</v>
      </c>
      <c r="BL85" s="9">
        <v>3</v>
      </c>
      <c r="BM85" s="9">
        <v>4</v>
      </c>
      <c r="BN85" s="9">
        <v>4</v>
      </c>
      <c r="BO85" s="9">
        <v>4</v>
      </c>
      <c r="BP85" s="9">
        <v>4</v>
      </c>
      <c r="BQ85" s="9">
        <v>4</v>
      </c>
      <c r="BR85" s="9">
        <v>5</v>
      </c>
      <c r="BS85" s="9">
        <v>3</v>
      </c>
      <c r="BT85" s="9">
        <v>5</v>
      </c>
      <c r="BU85" s="9">
        <v>4</v>
      </c>
      <c r="BV85" s="9">
        <v>5</v>
      </c>
      <c r="BW85" s="128">
        <f t="shared" si="8"/>
        <v>92</v>
      </c>
    </row>
    <row r="86" spans="1:75" ht="15.75" customHeight="1" x14ac:dyDescent="0.2">
      <c r="A86" s="2">
        <v>83</v>
      </c>
      <c r="B86" s="8" t="s">
        <v>46</v>
      </c>
      <c r="C86" s="8" t="s">
        <v>6</v>
      </c>
      <c r="D86" s="8" t="s">
        <v>10</v>
      </c>
      <c r="E86" s="8" t="s">
        <v>9</v>
      </c>
      <c r="F86" s="8">
        <v>1</v>
      </c>
      <c r="G86" s="8" t="s">
        <v>47</v>
      </c>
      <c r="I86" s="3">
        <v>83</v>
      </c>
      <c r="J86" s="9">
        <v>5</v>
      </c>
      <c r="K86" s="9">
        <v>5</v>
      </c>
      <c r="L86" s="9">
        <v>4</v>
      </c>
      <c r="M86" s="9">
        <v>4</v>
      </c>
      <c r="N86" s="9">
        <v>4</v>
      </c>
      <c r="O86" s="9">
        <v>5</v>
      </c>
      <c r="P86" s="9">
        <v>4</v>
      </c>
      <c r="Q86" s="9">
        <v>4</v>
      </c>
      <c r="R86" s="9">
        <v>4</v>
      </c>
      <c r="S86" s="9">
        <v>2</v>
      </c>
      <c r="T86" s="9">
        <v>4</v>
      </c>
      <c r="U86" s="9">
        <v>4</v>
      </c>
      <c r="V86" s="9">
        <v>2</v>
      </c>
      <c r="W86" s="9">
        <v>2</v>
      </c>
      <c r="X86" s="9">
        <v>2</v>
      </c>
      <c r="Y86" s="9">
        <v>2</v>
      </c>
      <c r="Z86" s="9">
        <v>2</v>
      </c>
      <c r="AA86" s="9">
        <v>1</v>
      </c>
      <c r="AB86" s="9">
        <v>2</v>
      </c>
      <c r="AC86" s="9">
        <v>2</v>
      </c>
      <c r="AD86" s="9">
        <v>1</v>
      </c>
      <c r="AE86" s="128">
        <f t="shared" si="6"/>
        <v>65</v>
      </c>
      <c r="AG86" s="3">
        <v>83</v>
      </c>
      <c r="AH86" s="9">
        <v>4</v>
      </c>
      <c r="AI86" s="9">
        <v>5</v>
      </c>
      <c r="AJ86" s="9">
        <v>5</v>
      </c>
      <c r="AK86" s="9">
        <v>4</v>
      </c>
      <c r="AL86" s="9">
        <v>4</v>
      </c>
      <c r="AM86" s="9">
        <v>5</v>
      </c>
      <c r="AN86" s="9">
        <v>2</v>
      </c>
      <c r="AO86" s="9">
        <v>1</v>
      </c>
      <c r="AP86" s="9">
        <v>2</v>
      </c>
      <c r="AQ86" s="9">
        <v>3</v>
      </c>
      <c r="AR86" s="9">
        <v>2</v>
      </c>
      <c r="AS86" s="9">
        <v>4</v>
      </c>
      <c r="AT86" s="9">
        <v>2</v>
      </c>
      <c r="AU86" s="9">
        <v>1</v>
      </c>
      <c r="AV86" s="9">
        <v>1</v>
      </c>
      <c r="AW86" s="9">
        <v>3</v>
      </c>
      <c r="AX86" s="9">
        <v>1</v>
      </c>
      <c r="AY86" s="128">
        <f t="shared" si="7"/>
        <v>49</v>
      </c>
      <c r="BA86" s="3">
        <v>83</v>
      </c>
      <c r="BB86" s="9">
        <v>4</v>
      </c>
      <c r="BC86" s="9">
        <v>4</v>
      </c>
      <c r="BD86" s="9">
        <v>4</v>
      </c>
      <c r="BE86" s="9">
        <v>5</v>
      </c>
      <c r="BF86" s="9">
        <v>4</v>
      </c>
      <c r="BG86" s="9">
        <v>4</v>
      </c>
      <c r="BH86" s="9">
        <v>5</v>
      </c>
      <c r="BI86" s="9">
        <v>4</v>
      </c>
      <c r="BJ86" s="9">
        <v>4</v>
      </c>
      <c r="BK86" s="9">
        <v>5</v>
      </c>
      <c r="BL86" s="9">
        <v>5</v>
      </c>
      <c r="BM86" s="9">
        <v>5</v>
      </c>
      <c r="BN86" s="9">
        <v>4</v>
      </c>
      <c r="BO86" s="9">
        <v>4</v>
      </c>
      <c r="BP86" s="9">
        <v>4</v>
      </c>
      <c r="BQ86" s="9">
        <v>5</v>
      </c>
      <c r="BR86" s="9">
        <v>3</v>
      </c>
      <c r="BS86" s="9">
        <v>4</v>
      </c>
      <c r="BT86" s="9">
        <v>4</v>
      </c>
      <c r="BU86" s="9">
        <v>4</v>
      </c>
      <c r="BV86" s="9">
        <v>5</v>
      </c>
      <c r="BW86" s="128">
        <f t="shared" si="8"/>
        <v>90</v>
      </c>
    </row>
    <row r="87" spans="1:75" ht="15.75" customHeight="1" x14ac:dyDescent="0.2">
      <c r="A87" s="3">
        <v>84</v>
      </c>
      <c r="B87" s="8" t="s">
        <v>46</v>
      </c>
      <c r="C87" s="8" t="s">
        <v>48</v>
      </c>
      <c r="D87" s="8" t="s">
        <v>12</v>
      </c>
      <c r="E87" s="8" t="s">
        <v>49</v>
      </c>
      <c r="F87" s="8">
        <v>3</v>
      </c>
      <c r="G87" s="8" t="s">
        <v>11</v>
      </c>
      <c r="I87" s="3">
        <v>84</v>
      </c>
      <c r="J87" s="9">
        <v>4</v>
      </c>
      <c r="K87" s="9">
        <v>5</v>
      </c>
      <c r="L87" s="9">
        <v>4</v>
      </c>
      <c r="M87" s="9">
        <v>4</v>
      </c>
      <c r="N87" s="9">
        <v>5</v>
      </c>
      <c r="O87" s="9">
        <v>5</v>
      </c>
      <c r="P87" s="9">
        <v>5</v>
      </c>
      <c r="Q87" s="9">
        <v>5</v>
      </c>
      <c r="R87" s="9">
        <v>4</v>
      </c>
      <c r="S87" s="9">
        <v>4</v>
      </c>
      <c r="T87" s="9">
        <v>1</v>
      </c>
      <c r="U87" s="9">
        <v>4</v>
      </c>
      <c r="V87" s="9">
        <v>4</v>
      </c>
      <c r="W87" s="9">
        <v>4</v>
      </c>
      <c r="X87" s="9">
        <v>5</v>
      </c>
      <c r="Y87" s="9">
        <v>4</v>
      </c>
      <c r="Z87" s="9">
        <v>5</v>
      </c>
      <c r="AA87" s="9">
        <v>4</v>
      </c>
      <c r="AB87" s="9">
        <v>4</v>
      </c>
      <c r="AC87" s="9">
        <v>4</v>
      </c>
      <c r="AD87" s="9">
        <v>5</v>
      </c>
      <c r="AE87" s="128">
        <f t="shared" si="6"/>
        <v>89</v>
      </c>
      <c r="AG87" s="3">
        <v>84</v>
      </c>
      <c r="AH87" s="9">
        <v>4</v>
      </c>
      <c r="AI87" s="9">
        <v>5</v>
      </c>
      <c r="AJ87" s="9">
        <v>5</v>
      </c>
      <c r="AK87" s="9">
        <v>4</v>
      </c>
      <c r="AL87" s="9">
        <v>4</v>
      </c>
      <c r="AM87" s="9">
        <v>5</v>
      </c>
      <c r="AN87" s="9">
        <v>5</v>
      </c>
      <c r="AO87" s="9">
        <v>5</v>
      </c>
      <c r="AP87" s="9">
        <v>4</v>
      </c>
      <c r="AQ87" s="9">
        <v>4</v>
      </c>
      <c r="AR87" s="9">
        <v>5</v>
      </c>
      <c r="AS87" s="9">
        <v>5</v>
      </c>
      <c r="AT87" s="9">
        <v>1</v>
      </c>
      <c r="AU87" s="9">
        <v>2</v>
      </c>
      <c r="AV87" s="9">
        <v>4</v>
      </c>
      <c r="AW87" s="9">
        <v>5</v>
      </c>
      <c r="AX87" s="9">
        <v>4</v>
      </c>
      <c r="AY87" s="128">
        <f t="shared" si="7"/>
        <v>71</v>
      </c>
      <c r="BA87" s="3">
        <v>84</v>
      </c>
      <c r="BB87" s="9">
        <v>5</v>
      </c>
      <c r="BC87" s="9">
        <v>4</v>
      </c>
      <c r="BD87" s="9">
        <v>4</v>
      </c>
      <c r="BE87" s="9">
        <v>4</v>
      </c>
      <c r="BF87" s="9">
        <v>3</v>
      </c>
      <c r="BG87" s="9">
        <v>4</v>
      </c>
      <c r="BH87" s="9">
        <v>4</v>
      </c>
      <c r="BI87" s="9">
        <v>4</v>
      </c>
      <c r="BJ87" s="9">
        <v>5</v>
      </c>
      <c r="BK87" s="9">
        <v>4</v>
      </c>
      <c r="BL87" s="9">
        <v>5</v>
      </c>
      <c r="BM87" s="9">
        <v>3</v>
      </c>
      <c r="BN87" s="9">
        <v>5</v>
      </c>
      <c r="BO87" s="9">
        <v>4</v>
      </c>
      <c r="BP87" s="9">
        <v>5</v>
      </c>
      <c r="BQ87" s="9">
        <v>5</v>
      </c>
      <c r="BR87" s="9">
        <v>5</v>
      </c>
      <c r="BS87" s="9">
        <v>3</v>
      </c>
      <c r="BT87" s="9">
        <v>5</v>
      </c>
      <c r="BU87" s="9">
        <v>4</v>
      </c>
      <c r="BV87" s="9">
        <v>5</v>
      </c>
      <c r="BW87" s="128">
        <f t="shared" si="8"/>
        <v>90</v>
      </c>
    </row>
    <row r="88" spans="1:75" ht="15.75" customHeight="1" x14ac:dyDescent="0.2">
      <c r="A88" s="2">
        <v>85</v>
      </c>
      <c r="B88" s="8" t="s">
        <v>46</v>
      </c>
      <c r="C88" s="8" t="s">
        <v>48</v>
      </c>
      <c r="D88" s="8" t="s">
        <v>7</v>
      </c>
      <c r="E88" s="8" t="s">
        <v>50</v>
      </c>
      <c r="F88" s="8">
        <v>2</v>
      </c>
      <c r="G88" s="8" t="s">
        <v>47</v>
      </c>
      <c r="I88" s="3">
        <v>85</v>
      </c>
      <c r="J88" s="9">
        <v>5</v>
      </c>
      <c r="K88" s="9">
        <v>4</v>
      </c>
      <c r="L88" s="9">
        <v>4</v>
      </c>
      <c r="M88" s="9">
        <v>5</v>
      </c>
      <c r="N88" s="9">
        <v>5</v>
      </c>
      <c r="O88" s="9">
        <v>5</v>
      </c>
      <c r="P88" s="9">
        <v>5</v>
      </c>
      <c r="Q88" s="9">
        <v>5</v>
      </c>
      <c r="R88" s="9">
        <v>5</v>
      </c>
      <c r="S88" s="9">
        <v>3</v>
      </c>
      <c r="T88" s="9">
        <v>3</v>
      </c>
      <c r="U88" s="9">
        <v>4</v>
      </c>
      <c r="V88" s="9">
        <v>2</v>
      </c>
      <c r="W88" s="9">
        <v>2</v>
      </c>
      <c r="X88" s="9">
        <v>1</v>
      </c>
      <c r="Y88" s="9">
        <v>1</v>
      </c>
      <c r="Z88" s="9">
        <v>2</v>
      </c>
      <c r="AA88" s="9">
        <v>1</v>
      </c>
      <c r="AB88" s="9">
        <v>1</v>
      </c>
      <c r="AC88" s="9">
        <v>1</v>
      </c>
      <c r="AD88" s="9">
        <v>1</v>
      </c>
      <c r="AE88" s="128">
        <f t="shared" si="6"/>
        <v>65</v>
      </c>
      <c r="AG88" s="3">
        <v>85</v>
      </c>
      <c r="AH88" s="9">
        <v>4</v>
      </c>
      <c r="AI88" s="9">
        <v>4</v>
      </c>
      <c r="AJ88" s="9">
        <v>4</v>
      </c>
      <c r="AK88" s="9">
        <v>4</v>
      </c>
      <c r="AL88" s="9">
        <v>4</v>
      </c>
      <c r="AM88" s="9">
        <v>5</v>
      </c>
      <c r="AN88" s="9">
        <v>2</v>
      </c>
      <c r="AO88" s="9">
        <v>1</v>
      </c>
      <c r="AP88" s="9">
        <v>2</v>
      </c>
      <c r="AQ88" s="9">
        <v>3</v>
      </c>
      <c r="AR88" s="9">
        <v>2</v>
      </c>
      <c r="AS88" s="9">
        <v>4</v>
      </c>
      <c r="AT88" s="9">
        <v>2</v>
      </c>
      <c r="AU88" s="9">
        <v>4</v>
      </c>
      <c r="AV88" s="9">
        <v>4</v>
      </c>
      <c r="AW88" s="9">
        <v>5</v>
      </c>
      <c r="AX88" s="9">
        <v>1</v>
      </c>
      <c r="AY88" s="128">
        <f t="shared" si="7"/>
        <v>55</v>
      </c>
      <c r="BA88" s="3">
        <v>85</v>
      </c>
      <c r="BB88" s="9">
        <v>4</v>
      </c>
      <c r="BC88" s="9">
        <v>4</v>
      </c>
      <c r="BD88" s="9">
        <v>4</v>
      </c>
      <c r="BE88" s="9">
        <v>4</v>
      </c>
      <c r="BF88" s="9">
        <v>4</v>
      </c>
      <c r="BG88" s="9">
        <v>3</v>
      </c>
      <c r="BH88" s="9">
        <v>5</v>
      </c>
      <c r="BI88" s="9">
        <v>5</v>
      </c>
      <c r="BJ88" s="9">
        <v>5</v>
      </c>
      <c r="BK88" s="9">
        <v>4</v>
      </c>
      <c r="BL88" s="9">
        <v>4</v>
      </c>
      <c r="BM88" s="9">
        <v>4</v>
      </c>
      <c r="BN88" s="9">
        <v>4</v>
      </c>
      <c r="BO88" s="9">
        <v>3</v>
      </c>
      <c r="BP88" s="9">
        <v>4</v>
      </c>
      <c r="BQ88" s="9">
        <v>3</v>
      </c>
      <c r="BR88" s="9">
        <v>3</v>
      </c>
      <c r="BS88" s="9">
        <v>5</v>
      </c>
      <c r="BT88" s="9">
        <v>5</v>
      </c>
      <c r="BU88" s="9">
        <v>5</v>
      </c>
      <c r="BV88" s="9">
        <v>5</v>
      </c>
      <c r="BW88" s="128">
        <f t="shared" si="8"/>
        <v>87</v>
      </c>
    </row>
    <row r="89" spans="1:75" ht="15.75" customHeight="1" x14ac:dyDescent="0.2">
      <c r="A89" s="3">
        <v>86</v>
      </c>
      <c r="B89" s="8" t="s">
        <v>46</v>
      </c>
      <c r="C89" s="8" t="s">
        <v>6</v>
      </c>
      <c r="D89" s="8" t="s">
        <v>12</v>
      </c>
      <c r="E89" s="8" t="s">
        <v>9</v>
      </c>
      <c r="F89" s="8">
        <v>1</v>
      </c>
      <c r="G89" s="8" t="s">
        <v>47</v>
      </c>
      <c r="I89" s="3">
        <v>86</v>
      </c>
      <c r="J89" s="9">
        <v>5</v>
      </c>
      <c r="K89" s="9">
        <v>4</v>
      </c>
      <c r="L89" s="9">
        <v>4</v>
      </c>
      <c r="M89" s="9">
        <v>5</v>
      </c>
      <c r="N89" s="9">
        <v>5</v>
      </c>
      <c r="O89" s="9">
        <v>5</v>
      </c>
      <c r="P89" s="9">
        <v>5</v>
      </c>
      <c r="Q89" s="9">
        <v>5</v>
      </c>
      <c r="R89" s="9">
        <v>5</v>
      </c>
      <c r="S89" s="9">
        <v>4</v>
      </c>
      <c r="T89" s="9">
        <v>5</v>
      </c>
      <c r="U89" s="9">
        <v>5</v>
      </c>
      <c r="V89" s="9">
        <v>3</v>
      </c>
      <c r="W89" s="9">
        <v>3</v>
      </c>
      <c r="X89" s="9">
        <v>2</v>
      </c>
      <c r="Y89" s="9">
        <v>1</v>
      </c>
      <c r="Z89" s="9">
        <v>2</v>
      </c>
      <c r="AA89" s="9">
        <v>2</v>
      </c>
      <c r="AB89" s="9">
        <v>1</v>
      </c>
      <c r="AC89" s="9">
        <v>1</v>
      </c>
      <c r="AD89" s="9">
        <v>1</v>
      </c>
      <c r="AE89" s="128">
        <f t="shared" si="6"/>
        <v>73</v>
      </c>
      <c r="AG89" s="3">
        <v>86</v>
      </c>
      <c r="AH89" s="9">
        <v>4</v>
      </c>
      <c r="AI89" s="9">
        <v>5</v>
      </c>
      <c r="AJ89" s="9">
        <v>5</v>
      </c>
      <c r="AK89" s="9">
        <v>5</v>
      </c>
      <c r="AL89" s="9">
        <v>4</v>
      </c>
      <c r="AM89" s="9">
        <v>5</v>
      </c>
      <c r="AN89" s="9">
        <v>1</v>
      </c>
      <c r="AO89" s="9">
        <v>2</v>
      </c>
      <c r="AP89" s="9">
        <v>1</v>
      </c>
      <c r="AQ89" s="9">
        <v>2</v>
      </c>
      <c r="AR89" s="9">
        <v>1</v>
      </c>
      <c r="AS89" s="9">
        <v>4</v>
      </c>
      <c r="AT89" s="9">
        <v>1</v>
      </c>
      <c r="AU89" s="9">
        <v>2</v>
      </c>
      <c r="AV89" s="9">
        <v>1</v>
      </c>
      <c r="AW89" s="9">
        <v>3</v>
      </c>
      <c r="AX89" s="9">
        <v>2</v>
      </c>
      <c r="AY89" s="128">
        <f t="shared" si="7"/>
        <v>48</v>
      </c>
      <c r="BA89" s="3">
        <v>86</v>
      </c>
      <c r="BB89" s="9">
        <v>4</v>
      </c>
      <c r="BC89" s="9">
        <v>4</v>
      </c>
      <c r="BD89" s="9">
        <v>5</v>
      </c>
      <c r="BE89" s="9">
        <v>5</v>
      </c>
      <c r="BF89" s="9">
        <v>5</v>
      </c>
      <c r="BG89" s="9">
        <v>4</v>
      </c>
      <c r="BH89" s="9">
        <v>4</v>
      </c>
      <c r="BI89" s="9">
        <v>4</v>
      </c>
      <c r="BJ89" s="9">
        <v>5</v>
      </c>
      <c r="BK89" s="9">
        <v>4</v>
      </c>
      <c r="BL89" s="9">
        <v>4</v>
      </c>
      <c r="BM89" s="9">
        <v>3</v>
      </c>
      <c r="BN89" s="9">
        <v>4</v>
      </c>
      <c r="BO89" s="9">
        <v>5</v>
      </c>
      <c r="BP89" s="9">
        <v>3</v>
      </c>
      <c r="BQ89" s="9">
        <v>5</v>
      </c>
      <c r="BR89" s="9">
        <v>5</v>
      </c>
      <c r="BS89" s="9">
        <v>4</v>
      </c>
      <c r="BT89" s="9">
        <v>4</v>
      </c>
      <c r="BU89" s="9">
        <v>4</v>
      </c>
      <c r="BV89" s="9">
        <v>5</v>
      </c>
      <c r="BW89" s="128">
        <f t="shared" si="8"/>
        <v>90</v>
      </c>
    </row>
    <row r="90" spans="1:75" ht="15.75" customHeight="1" x14ac:dyDescent="0.2">
      <c r="A90" s="2">
        <v>87</v>
      </c>
      <c r="B90" s="8" t="s">
        <v>46</v>
      </c>
      <c r="C90" s="8" t="s">
        <v>6</v>
      </c>
      <c r="D90" s="8" t="s">
        <v>12</v>
      </c>
      <c r="E90" s="8" t="s">
        <v>9</v>
      </c>
      <c r="F90" s="8">
        <v>1</v>
      </c>
      <c r="G90" s="8" t="s">
        <v>47</v>
      </c>
      <c r="I90" s="3">
        <v>87</v>
      </c>
      <c r="J90" s="9">
        <v>4</v>
      </c>
      <c r="K90" s="9">
        <v>5</v>
      </c>
      <c r="L90" s="9">
        <v>4</v>
      </c>
      <c r="M90" s="9">
        <v>5</v>
      </c>
      <c r="N90" s="9">
        <v>5</v>
      </c>
      <c r="O90" s="9">
        <v>4</v>
      </c>
      <c r="P90" s="9">
        <v>5</v>
      </c>
      <c r="Q90" s="9">
        <v>5</v>
      </c>
      <c r="R90" s="9">
        <v>4</v>
      </c>
      <c r="S90" s="9">
        <v>4</v>
      </c>
      <c r="T90" s="9">
        <v>5</v>
      </c>
      <c r="U90" s="9">
        <v>4</v>
      </c>
      <c r="V90" s="9">
        <v>5</v>
      </c>
      <c r="W90" s="9">
        <v>2</v>
      </c>
      <c r="X90" s="9">
        <v>4</v>
      </c>
      <c r="Y90" s="9">
        <v>5</v>
      </c>
      <c r="Z90" s="9">
        <v>4</v>
      </c>
      <c r="AA90" s="9">
        <v>5</v>
      </c>
      <c r="AB90" s="9">
        <v>1</v>
      </c>
      <c r="AC90" s="9">
        <v>5</v>
      </c>
      <c r="AD90" s="9">
        <v>4</v>
      </c>
      <c r="AE90" s="128">
        <f t="shared" si="6"/>
        <v>89</v>
      </c>
      <c r="AG90" s="3">
        <v>87</v>
      </c>
      <c r="AH90" s="9">
        <v>5</v>
      </c>
      <c r="AI90" s="9">
        <v>4</v>
      </c>
      <c r="AJ90" s="9">
        <v>5</v>
      </c>
      <c r="AK90" s="9">
        <v>5</v>
      </c>
      <c r="AL90" s="9">
        <v>5</v>
      </c>
      <c r="AM90" s="9">
        <v>4</v>
      </c>
      <c r="AN90" s="9">
        <v>5</v>
      </c>
      <c r="AO90" s="9">
        <v>4</v>
      </c>
      <c r="AP90" s="9">
        <v>4</v>
      </c>
      <c r="AQ90" s="9">
        <v>5</v>
      </c>
      <c r="AR90" s="9">
        <v>3</v>
      </c>
      <c r="AS90" s="9">
        <v>4</v>
      </c>
      <c r="AT90" s="9">
        <v>3</v>
      </c>
      <c r="AU90" s="9">
        <v>5</v>
      </c>
      <c r="AV90" s="9">
        <v>3</v>
      </c>
      <c r="AW90" s="9">
        <v>5</v>
      </c>
      <c r="AX90" s="9">
        <v>5</v>
      </c>
      <c r="AY90" s="128">
        <f t="shared" si="7"/>
        <v>74</v>
      </c>
      <c r="BA90" s="3">
        <v>87</v>
      </c>
      <c r="BB90" s="9">
        <v>4</v>
      </c>
      <c r="BC90" s="9">
        <v>4</v>
      </c>
      <c r="BD90" s="9">
        <v>5</v>
      </c>
      <c r="BE90" s="9">
        <v>5</v>
      </c>
      <c r="BF90" s="9">
        <v>4</v>
      </c>
      <c r="BG90" s="9">
        <v>5</v>
      </c>
      <c r="BH90" s="9">
        <v>4</v>
      </c>
      <c r="BI90" s="9">
        <v>3</v>
      </c>
      <c r="BJ90" s="9">
        <v>3</v>
      </c>
      <c r="BK90" s="9">
        <v>4</v>
      </c>
      <c r="BL90" s="9">
        <v>4</v>
      </c>
      <c r="BM90" s="9">
        <v>5</v>
      </c>
      <c r="BN90" s="9">
        <v>5</v>
      </c>
      <c r="BO90" s="9">
        <v>4</v>
      </c>
      <c r="BP90" s="9">
        <v>4</v>
      </c>
      <c r="BQ90" s="9">
        <v>5</v>
      </c>
      <c r="BR90" s="9">
        <v>4</v>
      </c>
      <c r="BS90" s="9">
        <v>5</v>
      </c>
      <c r="BT90" s="9">
        <v>5</v>
      </c>
      <c r="BU90" s="9">
        <v>5</v>
      </c>
      <c r="BV90" s="9">
        <v>4</v>
      </c>
      <c r="BW90" s="128">
        <f t="shared" si="8"/>
        <v>91</v>
      </c>
    </row>
    <row r="91" spans="1:75" ht="15.75" customHeight="1" x14ac:dyDescent="0.2">
      <c r="A91" s="3">
        <v>88</v>
      </c>
      <c r="B91" s="8" t="s">
        <v>46</v>
      </c>
      <c r="C91" s="8" t="s">
        <v>6</v>
      </c>
      <c r="D91" s="8" t="s">
        <v>12</v>
      </c>
      <c r="E91" s="8" t="s">
        <v>9</v>
      </c>
      <c r="F91" s="8">
        <v>2</v>
      </c>
      <c r="G91" s="8" t="s">
        <v>47</v>
      </c>
      <c r="I91" s="3">
        <v>88</v>
      </c>
      <c r="J91" s="9">
        <v>5</v>
      </c>
      <c r="K91" s="9">
        <v>5</v>
      </c>
      <c r="L91" s="9">
        <v>4</v>
      </c>
      <c r="M91" s="9">
        <v>5</v>
      </c>
      <c r="N91" s="9">
        <v>5</v>
      </c>
      <c r="O91" s="9">
        <v>3</v>
      </c>
      <c r="P91" s="9">
        <v>4</v>
      </c>
      <c r="Q91" s="9">
        <v>5</v>
      </c>
      <c r="R91" s="9">
        <v>5</v>
      </c>
      <c r="S91" s="9">
        <v>3</v>
      </c>
      <c r="T91" s="9">
        <v>4</v>
      </c>
      <c r="U91" s="9">
        <v>5</v>
      </c>
      <c r="V91" s="9">
        <v>5</v>
      </c>
      <c r="W91" s="9">
        <v>3</v>
      </c>
      <c r="X91" s="9">
        <v>4</v>
      </c>
      <c r="Y91" s="9">
        <v>4</v>
      </c>
      <c r="Z91" s="9">
        <v>4</v>
      </c>
      <c r="AA91" s="9">
        <v>5</v>
      </c>
      <c r="AB91" s="9">
        <v>4</v>
      </c>
      <c r="AC91" s="9">
        <v>5</v>
      </c>
      <c r="AD91" s="9">
        <v>4</v>
      </c>
      <c r="AE91" s="128">
        <f t="shared" si="6"/>
        <v>91</v>
      </c>
      <c r="AG91" s="3">
        <v>88</v>
      </c>
      <c r="AH91" s="9">
        <v>5</v>
      </c>
      <c r="AI91" s="9">
        <v>4</v>
      </c>
      <c r="AJ91" s="9">
        <v>5</v>
      </c>
      <c r="AK91" s="9">
        <v>5</v>
      </c>
      <c r="AL91" s="9">
        <v>5</v>
      </c>
      <c r="AM91" s="9">
        <v>5</v>
      </c>
      <c r="AN91" s="9">
        <v>4</v>
      </c>
      <c r="AO91" s="9">
        <v>4</v>
      </c>
      <c r="AP91" s="9">
        <v>5</v>
      </c>
      <c r="AQ91" s="9">
        <v>4</v>
      </c>
      <c r="AR91" s="9">
        <v>4</v>
      </c>
      <c r="AS91" s="9">
        <v>5</v>
      </c>
      <c r="AT91" s="9">
        <v>4</v>
      </c>
      <c r="AU91" s="9">
        <v>5</v>
      </c>
      <c r="AV91" s="9">
        <v>4</v>
      </c>
      <c r="AW91" s="9">
        <v>4</v>
      </c>
      <c r="AX91" s="9">
        <v>3</v>
      </c>
      <c r="AY91" s="128">
        <f t="shared" si="7"/>
        <v>75</v>
      </c>
      <c r="BA91" s="3">
        <v>88</v>
      </c>
      <c r="BB91" s="9">
        <v>4</v>
      </c>
      <c r="BC91" s="9">
        <v>5</v>
      </c>
      <c r="BD91" s="9">
        <v>4</v>
      </c>
      <c r="BE91" s="9">
        <v>5</v>
      </c>
      <c r="BF91" s="9">
        <v>4</v>
      </c>
      <c r="BG91" s="9">
        <v>5</v>
      </c>
      <c r="BH91" s="9">
        <v>4</v>
      </c>
      <c r="BI91" s="9">
        <v>4</v>
      </c>
      <c r="BJ91" s="9">
        <v>5</v>
      </c>
      <c r="BK91" s="9">
        <v>3</v>
      </c>
      <c r="BL91" s="9">
        <v>5</v>
      </c>
      <c r="BM91" s="9">
        <v>3</v>
      </c>
      <c r="BN91" s="9">
        <v>5</v>
      </c>
      <c r="BO91" s="9">
        <v>4</v>
      </c>
      <c r="BP91" s="9">
        <v>5</v>
      </c>
      <c r="BQ91" s="9">
        <v>4</v>
      </c>
      <c r="BR91" s="9">
        <v>5</v>
      </c>
      <c r="BS91" s="9">
        <v>3</v>
      </c>
      <c r="BT91" s="9">
        <v>5</v>
      </c>
      <c r="BU91" s="9">
        <v>4</v>
      </c>
      <c r="BV91" s="9">
        <v>5</v>
      </c>
      <c r="BW91" s="128">
        <f t="shared" si="8"/>
        <v>91</v>
      </c>
    </row>
    <row r="92" spans="1:75" ht="15.75" customHeight="1" x14ac:dyDescent="0.2">
      <c r="A92" s="2">
        <v>89</v>
      </c>
      <c r="B92" s="8" t="s">
        <v>46</v>
      </c>
      <c r="C92" s="8" t="s">
        <v>6</v>
      </c>
      <c r="D92" s="8" t="s">
        <v>12</v>
      </c>
      <c r="E92" s="8" t="s">
        <v>9</v>
      </c>
      <c r="F92" s="8">
        <v>1</v>
      </c>
      <c r="G92" s="8" t="s">
        <v>11</v>
      </c>
      <c r="I92" s="3">
        <v>89</v>
      </c>
      <c r="J92" s="9">
        <v>4</v>
      </c>
      <c r="K92" s="9">
        <v>4</v>
      </c>
      <c r="L92" s="9">
        <v>4</v>
      </c>
      <c r="M92" s="9">
        <v>5</v>
      </c>
      <c r="N92" s="9">
        <v>5</v>
      </c>
      <c r="O92" s="9">
        <v>5</v>
      </c>
      <c r="P92" s="9">
        <v>4</v>
      </c>
      <c r="Q92" s="9">
        <v>4</v>
      </c>
      <c r="R92" s="9">
        <v>4</v>
      </c>
      <c r="S92" s="9">
        <v>5</v>
      </c>
      <c r="T92" s="9">
        <v>5</v>
      </c>
      <c r="U92" s="9">
        <v>5</v>
      </c>
      <c r="V92" s="9">
        <v>2</v>
      </c>
      <c r="W92" s="9">
        <v>1</v>
      </c>
      <c r="X92" s="9">
        <v>2</v>
      </c>
      <c r="Y92" s="9">
        <v>2</v>
      </c>
      <c r="Z92" s="9">
        <v>2</v>
      </c>
      <c r="AA92" s="9">
        <v>2</v>
      </c>
      <c r="AB92" s="9">
        <v>1</v>
      </c>
      <c r="AC92" s="9">
        <v>2</v>
      </c>
      <c r="AD92" s="9">
        <v>1</v>
      </c>
      <c r="AE92" s="128">
        <f t="shared" si="6"/>
        <v>69</v>
      </c>
      <c r="AG92" s="3">
        <v>89</v>
      </c>
      <c r="AH92" s="9">
        <v>5</v>
      </c>
      <c r="AI92" s="9">
        <v>4</v>
      </c>
      <c r="AJ92" s="9">
        <v>4</v>
      </c>
      <c r="AK92" s="9">
        <v>5</v>
      </c>
      <c r="AL92" s="9">
        <v>4</v>
      </c>
      <c r="AM92" s="9">
        <v>5</v>
      </c>
      <c r="AN92" s="9">
        <v>1</v>
      </c>
      <c r="AO92" s="9">
        <v>1</v>
      </c>
      <c r="AP92" s="9">
        <v>2</v>
      </c>
      <c r="AQ92" s="9">
        <v>1</v>
      </c>
      <c r="AR92" s="9">
        <v>1</v>
      </c>
      <c r="AS92" s="9">
        <v>4</v>
      </c>
      <c r="AT92" s="9">
        <v>2</v>
      </c>
      <c r="AU92" s="9">
        <v>2</v>
      </c>
      <c r="AV92" s="9">
        <v>4</v>
      </c>
      <c r="AW92" s="9">
        <v>4</v>
      </c>
      <c r="AX92" s="9">
        <v>2</v>
      </c>
      <c r="AY92" s="128">
        <f t="shared" si="7"/>
        <v>51</v>
      </c>
      <c r="BA92" s="3">
        <v>89</v>
      </c>
      <c r="BB92" s="9">
        <v>4</v>
      </c>
      <c r="BC92" s="9">
        <v>5</v>
      </c>
      <c r="BD92" s="9">
        <v>4</v>
      </c>
      <c r="BE92" s="9">
        <v>5</v>
      </c>
      <c r="BF92" s="9">
        <v>4</v>
      </c>
      <c r="BG92" s="9">
        <v>5</v>
      </c>
      <c r="BH92" s="9">
        <v>3</v>
      </c>
      <c r="BI92" s="9">
        <v>5</v>
      </c>
      <c r="BJ92" s="9">
        <v>4</v>
      </c>
      <c r="BK92" s="9">
        <v>5</v>
      </c>
      <c r="BL92" s="9">
        <v>4</v>
      </c>
      <c r="BM92" s="9">
        <v>5</v>
      </c>
      <c r="BN92" s="9">
        <v>4</v>
      </c>
      <c r="BO92" s="9">
        <v>5</v>
      </c>
      <c r="BP92" s="9">
        <v>3</v>
      </c>
      <c r="BQ92" s="9">
        <v>5</v>
      </c>
      <c r="BR92" s="9">
        <v>4</v>
      </c>
      <c r="BS92" s="9">
        <v>3</v>
      </c>
      <c r="BT92" s="9">
        <v>4</v>
      </c>
      <c r="BU92" s="9">
        <v>5</v>
      </c>
      <c r="BV92" s="9">
        <v>4</v>
      </c>
      <c r="BW92" s="128">
        <f t="shared" si="8"/>
        <v>90</v>
      </c>
    </row>
    <row r="93" spans="1:75" ht="15.75" customHeight="1" x14ac:dyDescent="0.2">
      <c r="A93" s="3">
        <v>90</v>
      </c>
      <c r="B93" s="8" t="s">
        <v>46</v>
      </c>
      <c r="C93" s="8" t="s">
        <v>48</v>
      </c>
      <c r="D93" s="8" t="s">
        <v>10</v>
      </c>
      <c r="E93" s="8" t="s">
        <v>49</v>
      </c>
      <c r="F93" s="8">
        <v>2</v>
      </c>
      <c r="G93" s="8" t="s">
        <v>47</v>
      </c>
      <c r="I93" s="3">
        <v>90</v>
      </c>
      <c r="J93" s="9">
        <v>4</v>
      </c>
      <c r="K93" s="9">
        <v>5</v>
      </c>
      <c r="L93" s="9">
        <v>5</v>
      </c>
      <c r="M93" s="9">
        <v>5</v>
      </c>
      <c r="N93" s="9">
        <v>4</v>
      </c>
      <c r="O93" s="9">
        <v>4</v>
      </c>
      <c r="P93" s="9">
        <v>4</v>
      </c>
      <c r="Q93" s="9">
        <v>4</v>
      </c>
      <c r="R93" s="9">
        <v>4</v>
      </c>
      <c r="S93" s="9">
        <v>5</v>
      </c>
      <c r="T93" s="9">
        <v>5</v>
      </c>
      <c r="U93" s="9">
        <v>5</v>
      </c>
      <c r="V93" s="9">
        <v>3</v>
      </c>
      <c r="W93" s="9">
        <v>3</v>
      </c>
      <c r="X93" s="9">
        <v>4</v>
      </c>
      <c r="Y93" s="9">
        <v>4</v>
      </c>
      <c r="Z93" s="9">
        <v>4</v>
      </c>
      <c r="AA93" s="9">
        <v>5</v>
      </c>
      <c r="AB93" s="9">
        <v>4</v>
      </c>
      <c r="AC93" s="9">
        <v>4</v>
      </c>
      <c r="AD93" s="9">
        <v>5</v>
      </c>
      <c r="AE93" s="128">
        <f t="shared" si="6"/>
        <v>90</v>
      </c>
      <c r="AG93" s="3">
        <v>90</v>
      </c>
      <c r="AH93" s="9">
        <v>4</v>
      </c>
      <c r="AI93" s="9">
        <v>3</v>
      </c>
      <c r="AJ93" s="9">
        <v>5</v>
      </c>
      <c r="AK93" s="9">
        <v>5</v>
      </c>
      <c r="AL93" s="9">
        <v>4</v>
      </c>
      <c r="AM93" s="9">
        <v>4</v>
      </c>
      <c r="AN93" s="9">
        <v>4</v>
      </c>
      <c r="AO93" s="9">
        <v>4</v>
      </c>
      <c r="AP93" s="9">
        <v>5</v>
      </c>
      <c r="AQ93" s="9">
        <v>5</v>
      </c>
      <c r="AR93" s="9">
        <v>4</v>
      </c>
      <c r="AS93" s="9">
        <v>5</v>
      </c>
      <c r="AT93" s="9">
        <v>5</v>
      </c>
      <c r="AU93" s="9">
        <v>4</v>
      </c>
      <c r="AV93" s="9">
        <v>4</v>
      </c>
      <c r="AW93" s="9">
        <v>3</v>
      </c>
      <c r="AX93" s="9">
        <v>4</v>
      </c>
      <c r="AY93" s="128">
        <f t="shared" si="7"/>
        <v>72</v>
      </c>
      <c r="BA93" s="3">
        <v>90</v>
      </c>
      <c r="BB93" s="9">
        <v>4</v>
      </c>
      <c r="BC93" s="9">
        <v>4</v>
      </c>
      <c r="BD93" s="9">
        <v>5</v>
      </c>
      <c r="BE93" s="9">
        <v>4</v>
      </c>
      <c r="BF93" s="9">
        <v>4</v>
      </c>
      <c r="BG93" s="9">
        <v>4</v>
      </c>
      <c r="BH93" s="9">
        <v>5</v>
      </c>
      <c r="BI93" s="9">
        <v>3</v>
      </c>
      <c r="BJ93" s="9">
        <v>4</v>
      </c>
      <c r="BK93" s="9">
        <v>4</v>
      </c>
      <c r="BL93" s="9">
        <v>4</v>
      </c>
      <c r="BM93" s="9">
        <v>4</v>
      </c>
      <c r="BN93" s="9">
        <v>4</v>
      </c>
      <c r="BO93" s="9">
        <v>4</v>
      </c>
      <c r="BP93" s="9">
        <v>3</v>
      </c>
      <c r="BQ93" s="9">
        <v>4</v>
      </c>
      <c r="BR93" s="9">
        <v>3</v>
      </c>
      <c r="BS93" s="9">
        <v>4</v>
      </c>
      <c r="BT93" s="9">
        <v>5</v>
      </c>
      <c r="BU93" s="9">
        <v>4</v>
      </c>
      <c r="BV93" s="9">
        <v>5</v>
      </c>
      <c r="BW93" s="128">
        <f t="shared" si="8"/>
        <v>85</v>
      </c>
    </row>
    <row r="94" spans="1:75" ht="15.75" customHeight="1" x14ac:dyDescent="0.2">
      <c r="A94" s="2">
        <v>91</v>
      </c>
      <c r="B94" s="8" t="s">
        <v>46</v>
      </c>
      <c r="C94" s="8" t="s">
        <v>48</v>
      </c>
      <c r="D94" s="8" t="s">
        <v>12</v>
      </c>
      <c r="E94" s="8" t="s">
        <v>9</v>
      </c>
      <c r="F94" s="8">
        <v>2</v>
      </c>
      <c r="G94" s="8" t="s">
        <v>47</v>
      </c>
      <c r="I94" s="3">
        <v>91</v>
      </c>
      <c r="J94" s="9">
        <v>2</v>
      </c>
      <c r="K94" s="9">
        <v>1</v>
      </c>
      <c r="L94" s="9">
        <v>2</v>
      </c>
      <c r="M94" s="9">
        <v>1</v>
      </c>
      <c r="N94" s="9">
        <v>2</v>
      </c>
      <c r="O94" s="9">
        <v>2</v>
      </c>
      <c r="P94" s="9">
        <v>4</v>
      </c>
      <c r="Q94" s="9">
        <v>5</v>
      </c>
      <c r="R94" s="9">
        <v>2</v>
      </c>
      <c r="S94" s="9">
        <v>4</v>
      </c>
      <c r="T94" s="9">
        <v>4</v>
      </c>
      <c r="U94" s="9">
        <v>4</v>
      </c>
      <c r="V94" s="9">
        <v>2</v>
      </c>
      <c r="W94" s="9">
        <v>4</v>
      </c>
      <c r="X94" s="9">
        <v>4</v>
      </c>
      <c r="Y94" s="9">
        <v>5</v>
      </c>
      <c r="Z94" s="9">
        <v>4</v>
      </c>
      <c r="AA94" s="9">
        <v>4</v>
      </c>
      <c r="AB94" s="9">
        <v>4</v>
      </c>
      <c r="AC94" s="9">
        <v>3</v>
      </c>
      <c r="AD94" s="9">
        <v>4</v>
      </c>
      <c r="AE94" s="128">
        <f t="shared" si="6"/>
        <v>67</v>
      </c>
      <c r="AG94" s="3">
        <v>91</v>
      </c>
      <c r="AH94" s="9">
        <v>4</v>
      </c>
      <c r="AI94" s="9">
        <v>4</v>
      </c>
      <c r="AJ94" s="9">
        <v>4</v>
      </c>
      <c r="AK94" s="9">
        <v>5</v>
      </c>
      <c r="AL94" s="9">
        <v>4</v>
      </c>
      <c r="AM94" s="9">
        <v>4</v>
      </c>
      <c r="AN94" s="9">
        <v>2</v>
      </c>
      <c r="AO94" s="9">
        <v>2</v>
      </c>
      <c r="AP94" s="9">
        <v>2</v>
      </c>
      <c r="AQ94" s="9">
        <v>1</v>
      </c>
      <c r="AR94" s="9">
        <v>2</v>
      </c>
      <c r="AS94" s="9">
        <v>4</v>
      </c>
      <c r="AT94" s="9">
        <v>2</v>
      </c>
      <c r="AU94" s="9">
        <v>1</v>
      </c>
      <c r="AV94" s="9">
        <v>1</v>
      </c>
      <c r="AW94" s="9">
        <v>4</v>
      </c>
      <c r="AX94" s="9">
        <v>2</v>
      </c>
      <c r="AY94" s="128">
        <f t="shared" si="7"/>
        <v>48</v>
      </c>
      <c r="BA94" s="3">
        <v>91</v>
      </c>
      <c r="BB94" s="9">
        <v>4</v>
      </c>
      <c r="BC94" s="9">
        <v>4</v>
      </c>
      <c r="BD94" s="9">
        <v>4</v>
      </c>
      <c r="BE94" s="9">
        <v>4</v>
      </c>
      <c r="BF94" s="9">
        <v>4</v>
      </c>
      <c r="BG94" s="9">
        <v>4</v>
      </c>
      <c r="BH94" s="9">
        <v>4</v>
      </c>
      <c r="BI94" s="9">
        <v>3</v>
      </c>
      <c r="BJ94" s="9">
        <v>4</v>
      </c>
      <c r="BK94" s="9">
        <v>3</v>
      </c>
      <c r="BL94" s="9">
        <v>4</v>
      </c>
      <c r="BM94" s="9">
        <v>3</v>
      </c>
      <c r="BN94" s="9">
        <v>4</v>
      </c>
      <c r="BO94" s="9">
        <v>3</v>
      </c>
      <c r="BP94" s="9">
        <v>4</v>
      </c>
      <c r="BQ94" s="9">
        <v>5</v>
      </c>
      <c r="BR94" s="9">
        <v>4</v>
      </c>
      <c r="BS94" s="9">
        <v>3</v>
      </c>
      <c r="BT94" s="9">
        <v>4</v>
      </c>
      <c r="BU94" s="9">
        <v>4</v>
      </c>
      <c r="BV94" s="9">
        <v>4</v>
      </c>
      <c r="BW94" s="128">
        <f t="shared" si="8"/>
        <v>80</v>
      </c>
    </row>
    <row r="95" spans="1:75" ht="15.75" customHeight="1" x14ac:dyDescent="0.2">
      <c r="A95" s="3">
        <v>92</v>
      </c>
      <c r="B95" s="8" t="s">
        <v>46</v>
      </c>
      <c r="C95" s="8" t="s">
        <v>6</v>
      </c>
      <c r="D95" s="8" t="s">
        <v>12</v>
      </c>
      <c r="E95" s="8" t="s">
        <v>50</v>
      </c>
      <c r="F95" s="8">
        <v>2</v>
      </c>
      <c r="G95" s="8" t="s">
        <v>47</v>
      </c>
      <c r="I95" s="3">
        <v>92</v>
      </c>
      <c r="J95" s="9">
        <v>4</v>
      </c>
      <c r="K95" s="9">
        <v>5</v>
      </c>
      <c r="L95" s="9">
        <v>4</v>
      </c>
      <c r="M95" s="9">
        <v>5</v>
      </c>
      <c r="N95" s="9">
        <v>5</v>
      </c>
      <c r="O95" s="9">
        <v>5</v>
      </c>
      <c r="P95" s="9">
        <v>4</v>
      </c>
      <c r="Q95" s="9">
        <v>5</v>
      </c>
      <c r="R95" s="9">
        <v>4</v>
      </c>
      <c r="S95" s="9">
        <v>4</v>
      </c>
      <c r="T95" s="9">
        <v>4</v>
      </c>
      <c r="U95" s="9">
        <v>5</v>
      </c>
      <c r="V95" s="9">
        <v>2</v>
      </c>
      <c r="W95" s="9">
        <v>2</v>
      </c>
      <c r="X95" s="9">
        <v>1</v>
      </c>
      <c r="Y95" s="9">
        <v>2</v>
      </c>
      <c r="Z95" s="9">
        <v>1</v>
      </c>
      <c r="AA95" s="9">
        <v>2</v>
      </c>
      <c r="AB95" s="9">
        <v>2</v>
      </c>
      <c r="AC95" s="9">
        <v>1</v>
      </c>
      <c r="AD95" s="9">
        <v>2</v>
      </c>
      <c r="AE95" s="128">
        <f t="shared" si="6"/>
        <v>69</v>
      </c>
      <c r="AG95" s="3">
        <v>92</v>
      </c>
      <c r="AH95" s="9">
        <v>5</v>
      </c>
      <c r="AI95" s="9">
        <v>5</v>
      </c>
      <c r="AJ95" s="9">
        <v>4</v>
      </c>
      <c r="AK95" s="9">
        <v>4</v>
      </c>
      <c r="AL95" s="9">
        <v>5</v>
      </c>
      <c r="AM95" s="9">
        <v>4</v>
      </c>
      <c r="AN95" s="9">
        <v>2</v>
      </c>
      <c r="AO95" s="9">
        <v>1</v>
      </c>
      <c r="AP95" s="9">
        <v>1</v>
      </c>
      <c r="AQ95" s="9">
        <v>2</v>
      </c>
      <c r="AR95" s="9">
        <v>2</v>
      </c>
      <c r="AS95" s="9">
        <v>5</v>
      </c>
      <c r="AT95" s="9">
        <v>2</v>
      </c>
      <c r="AU95" s="9">
        <v>2</v>
      </c>
      <c r="AV95" s="9">
        <v>3</v>
      </c>
      <c r="AW95" s="9">
        <v>5</v>
      </c>
      <c r="AX95" s="9">
        <v>2</v>
      </c>
      <c r="AY95" s="128">
        <f t="shared" si="7"/>
        <v>54</v>
      </c>
      <c r="BA95" s="3">
        <v>92</v>
      </c>
      <c r="BB95" s="9">
        <v>5</v>
      </c>
      <c r="BC95" s="9">
        <v>4</v>
      </c>
      <c r="BD95" s="9">
        <v>2</v>
      </c>
      <c r="BE95" s="9">
        <v>3</v>
      </c>
      <c r="BF95" s="9">
        <v>5</v>
      </c>
      <c r="BG95" s="9">
        <v>4</v>
      </c>
      <c r="BH95" s="9">
        <v>4</v>
      </c>
      <c r="BI95" s="9">
        <v>5</v>
      </c>
      <c r="BJ95" s="9">
        <v>5</v>
      </c>
      <c r="BK95" s="9">
        <v>4</v>
      </c>
      <c r="BL95" s="9">
        <v>4</v>
      </c>
      <c r="BM95" s="9">
        <v>5</v>
      </c>
      <c r="BN95" s="9">
        <v>4</v>
      </c>
      <c r="BO95" s="9">
        <v>4</v>
      </c>
      <c r="BP95" s="9">
        <v>5</v>
      </c>
      <c r="BQ95" s="9">
        <v>5</v>
      </c>
      <c r="BR95" s="9">
        <v>4</v>
      </c>
      <c r="BS95" s="9">
        <v>5</v>
      </c>
      <c r="BT95" s="9">
        <v>4</v>
      </c>
      <c r="BU95" s="9">
        <v>4</v>
      </c>
      <c r="BV95" s="9">
        <v>5</v>
      </c>
      <c r="BW95" s="128">
        <f t="shared" si="8"/>
        <v>90</v>
      </c>
    </row>
    <row r="96" spans="1:75" ht="15.75" customHeight="1" x14ac:dyDescent="0.2">
      <c r="A96" s="2">
        <v>93</v>
      </c>
      <c r="B96" s="8" t="s">
        <v>46</v>
      </c>
      <c r="C96" s="8" t="s">
        <v>6</v>
      </c>
      <c r="D96" s="8" t="s">
        <v>12</v>
      </c>
      <c r="E96" s="8" t="s">
        <v>50</v>
      </c>
      <c r="F96" s="8">
        <v>1</v>
      </c>
      <c r="G96" s="8" t="s">
        <v>47</v>
      </c>
      <c r="I96" s="3">
        <v>93</v>
      </c>
      <c r="J96" s="9">
        <v>4</v>
      </c>
      <c r="K96" s="9">
        <v>5</v>
      </c>
      <c r="L96" s="9">
        <v>4</v>
      </c>
      <c r="M96" s="9">
        <v>5</v>
      </c>
      <c r="N96" s="9">
        <v>4</v>
      </c>
      <c r="O96" s="9">
        <v>4</v>
      </c>
      <c r="P96" s="9">
        <v>4</v>
      </c>
      <c r="Q96" s="9">
        <v>5</v>
      </c>
      <c r="R96" s="9">
        <v>4</v>
      </c>
      <c r="S96" s="9">
        <v>5</v>
      </c>
      <c r="T96" s="9">
        <v>4</v>
      </c>
      <c r="U96" s="9">
        <v>5</v>
      </c>
      <c r="V96" s="9">
        <v>2</v>
      </c>
      <c r="W96" s="9">
        <v>1</v>
      </c>
      <c r="X96" s="9">
        <v>2</v>
      </c>
      <c r="Y96" s="9">
        <v>1</v>
      </c>
      <c r="Z96" s="9">
        <v>2</v>
      </c>
      <c r="AA96" s="9">
        <v>1</v>
      </c>
      <c r="AB96" s="9">
        <v>2</v>
      </c>
      <c r="AC96" s="9">
        <v>1</v>
      </c>
      <c r="AD96" s="9">
        <v>1</v>
      </c>
      <c r="AE96" s="128">
        <f t="shared" si="6"/>
        <v>66</v>
      </c>
      <c r="AG96" s="3">
        <v>93</v>
      </c>
      <c r="AH96" s="9">
        <v>4</v>
      </c>
      <c r="AI96" s="9">
        <v>4</v>
      </c>
      <c r="AJ96" s="9">
        <v>3</v>
      </c>
      <c r="AK96" s="9">
        <v>4</v>
      </c>
      <c r="AL96" s="9">
        <v>3</v>
      </c>
      <c r="AM96" s="9">
        <v>4</v>
      </c>
      <c r="AN96" s="9">
        <v>3</v>
      </c>
      <c r="AO96" s="9">
        <v>4</v>
      </c>
      <c r="AP96" s="9">
        <v>4</v>
      </c>
      <c r="AQ96" s="9">
        <v>4</v>
      </c>
      <c r="AR96" s="9">
        <v>4</v>
      </c>
      <c r="AS96" s="9">
        <v>4</v>
      </c>
      <c r="AT96" s="9">
        <v>4</v>
      </c>
      <c r="AU96" s="9">
        <v>5</v>
      </c>
      <c r="AV96" s="9">
        <v>5</v>
      </c>
      <c r="AW96" s="9">
        <v>2</v>
      </c>
      <c r="AX96" s="9">
        <v>5</v>
      </c>
      <c r="AY96" s="128">
        <f t="shared" si="7"/>
        <v>66</v>
      </c>
      <c r="BA96" s="3">
        <v>93</v>
      </c>
      <c r="BB96" s="9">
        <v>5</v>
      </c>
      <c r="BC96" s="9">
        <v>5</v>
      </c>
      <c r="BD96" s="9">
        <v>4</v>
      </c>
      <c r="BE96" s="9">
        <v>5</v>
      </c>
      <c r="BF96" s="9">
        <v>5</v>
      </c>
      <c r="BG96" s="9">
        <v>4</v>
      </c>
      <c r="BH96" s="9">
        <v>3</v>
      </c>
      <c r="BI96" s="9">
        <v>5</v>
      </c>
      <c r="BJ96" s="9">
        <v>5</v>
      </c>
      <c r="BK96" s="9">
        <v>3</v>
      </c>
      <c r="BL96" s="9">
        <v>5</v>
      </c>
      <c r="BM96" s="9">
        <v>4</v>
      </c>
      <c r="BN96" s="9">
        <v>3</v>
      </c>
      <c r="BO96" s="9">
        <v>4</v>
      </c>
      <c r="BP96" s="9">
        <v>5</v>
      </c>
      <c r="BQ96" s="9">
        <v>5</v>
      </c>
      <c r="BR96" s="9">
        <v>4</v>
      </c>
      <c r="BS96" s="9">
        <v>4</v>
      </c>
      <c r="BT96" s="9">
        <v>4</v>
      </c>
      <c r="BU96" s="9">
        <v>4</v>
      </c>
      <c r="BV96" s="9">
        <v>4</v>
      </c>
      <c r="BW96" s="128">
        <f t="shared" si="8"/>
        <v>90</v>
      </c>
    </row>
    <row r="97" spans="1:75" ht="15.75" customHeight="1" x14ac:dyDescent="0.2">
      <c r="A97" s="3">
        <v>94</v>
      </c>
      <c r="B97" s="8" t="s">
        <v>46</v>
      </c>
      <c r="C97" s="8" t="s">
        <v>48</v>
      </c>
      <c r="D97" s="8" t="s">
        <v>10</v>
      </c>
      <c r="E97" s="8" t="s">
        <v>50</v>
      </c>
      <c r="F97" s="8">
        <v>2</v>
      </c>
      <c r="G97" s="8" t="s">
        <v>11</v>
      </c>
      <c r="I97" s="3">
        <v>94</v>
      </c>
      <c r="J97" s="9">
        <v>4</v>
      </c>
      <c r="K97" s="9">
        <v>5</v>
      </c>
      <c r="L97" s="9">
        <v>4</v>
      </c>
      <c r="M97" s="9">
        <v>5</v>
      </c>
      <c r="N97" s="9">
        <v>5</v>
      </c>
      <c r="O97" s="9">
        <v>4</v>
      </c>
      <c r="P97" s="9">
        <v>3</v>
      </c>
      <c r="Q97" s="9">
        <v>5</v>
      </c>
      <c r="R97" s="9">
        <v>5</v>
      </c>
      <c r="S97" s="9">
        <v>5</v>
      </c>
      <c r="T97" s="9">
        <v>4</v>
      </c>
      <c r="U97" s="9">
        <v>4</v>
      </c>
      <c r="V97" s="9">
        <v>4</v>
      </c>
      <c r="W97" s="9">
        <v>4</v>
      </c>
      <c r="X97" s="9">
        <v>5</v>
      </c>
      <c r="Y97" s="9">
        <v>4</v>
      </c>
      <c r="Z97" s="9">
        <v>4</v>
      </c>
      <c r="AA97" s="9">
        <v>4</v>
      </c>
      <c r="AB97" s="9">
        <v>5</v>
      </c>
      <c r="AC97" s="9">
        <v>3</v>
      </c>
      <c r="AD97" s="9">
        <v>4</v>
      </c>
      <c r="AE97" s="128">
        <f t="shared" si="6"/>
        <v>90</v>
      </c>
      <c r="AG97" s="3">
        <v>94</v>
      </c>
      <c r="AH97" s="9">
        <v>5</v>
      </c>
      <c r="AI97" s="9">
        <v>5</v>
      </c>
      <c r="AJ97" s="9">
        <v>3</v>
      </c>
      <c r="AK97" s="9">
        <v>3</v>
      </c>
      <c r="AL97" s="9">
        <v>5</v>
      </c>
      <c r="AM97" s="9">
        <v>5</v>
      </c>
      <c r="AN97" s="9">
        <v>3</v>
      </c>
      <c r="AO97" s="9">
        <v>5</v>
      </c>
      <c r="AP97" s="9">
        <v>4</v>
      </c>
      <c r="AQ97" s="9">
        <v>5</v>
      </c>
      <c r="AR97" s="9">
        <v>5</v>
      </c>
      <c r="AS97" s="9">
        <v>5</v>
      </c>
      <c r="AT97" s="9">
        <v>4</v>
      </c>
      <c r="AU97" s="9">
        <v>5</v>
      </c>
      <c r="AV97" s="9">
        <v>4</v>
      </c>
      <c r="AW97" s="9">
        <v>5</v>
      </c>
      <c r="AX97" s="9">
        <v>5</v>
      </c>
      <c r="AY97" s="128">
        <f t="shared" si="7"/>
        <v>76</v>
      </c>
      <c r="BA97" s="3">
        <v>94</v>
      </c>
      <c r="BB97" s="9">
        <v>5</v>
      </c>
      <c r="BC97" s="9">
        <v>4</v>
      </c>
      <c r="BD97" s="9">
        <v>5</v>
      </c>
      <c r="BE97" s="9">
        <v>4</v>
      </c>
      <c r="BF97" s="9">
        <v>4</v>
      </c>
      <c r="BG97" s="9">
        <v>4</v>
      </c>
      <c r="BH97" s="9">
        <v>4</v>
      </c>
      <c r="BI97" s="9">
        <v>4</v>
      </c>
      <c r="BJ97" s="9">
        <v>4</v>
      </c>
      <c r="BK97" s="9">
        <v>4</v>
      </c>
      <c r="BL97" s="9">
        <v>5</v>
      </c>
      <c r="BM97" s="9">
        <v>5</v>
      </c>
      <c r="BN97" s="9">
        <v>4</v>
      </c>
      <c r="BO97" s="9">
        <v>3</v>
      </c>
      <c r="BP97" s="9">
        <v>4</v>
      </c>
      <c r="BQ97" s="9">
        <v>4</v>
      </c>
      <c r="BR97" s="9">
        <v>3</v>
      </c>
      <c r="BS97" s="9">
        <v>4</v>
      </c>
      <c r="BT97" s="9">
        <v>4</v>
      </c>
      <c r="BU97" s="9">
        <v>4</v>
      </c>
      <c r="BV97" s="9">
        <v>5</v>
      </c>
      <c r="BW97" s="128">
        <f t="shared" si="8"/>
        <v>87</v>
      </c>
    </row>
    <row r="98" spans="1:75" ht="15.75" customHeight="1" x14ac:dyDescent="0.2">
      <c r="A98" s="2">
        <v>95</v>
      </c>
      <c r="B98" s="8" t="s">
        <v>46</v>
      </c>
      <c r="C98" s="8" t="s">
        <v>6</v>
      </c>
      <c r="D98" s="8" t="s">
        <v>12</v>
      </c>
      <c r="E98" s="8" t="s">
        <v>9</v>
      </c>
      <c r="F98" s="8">
        <v>3</v>
      </c>
      <c r="G98" s="8" t="s">
        <v>47</v>
      </c>
      <c r="I98" s="3">
        <v>95</v>
      </c>
      <c r="J98" s="9">
        <v>4</v>
      </c>
      <c r="K98" s="9">
        <v>5</v>
      </c>
      <c r="L98" s="9">
        <v>4</v>
      </c>
      <c r="M98" s="9">
        <v>5</v>
      </c>
      <c r="N98" s="9">
        <v>5</v>
      </c>
      <c r="O98" s="9">
        <v>5</v>
      </c>
      <c r="P98" s="9">
        <v>3</v>
      </c>
      <c r="Q98" s="9">
        <v>3</v>
      </c>
      <c r="R98" s="9">
        <v>3</v>
      </c>
      <c r="S98" s="9">
        <v>2</v>
      </c>
      <c r="T98" s="9">
        <v>4</v>
      </c>
      <c r="U98" s="9">
        <v>3</v>
      </c>
      <c r="V98" s="9">
        <v>2</v>
      </c>
      <c r="W98" s="9">
        <v>2</v>
      </c>
      <c r="X98" s="9">
        <v>2</v>
      </c>
      <c r="Y98" s="9">
        <v>1</v>
      </c>
      <c r="Z98" s="9">
        <v>2</v>
      </c>
      <c r="AA98" s="9">
        <v>1</v>
      </c>
      <c r="AB98" s="9">
        <v>2</v>
      </c>
      <c r="AC98" s="9">
        <v>1</v>
      </c>
      <c r="AD98" s="9">
        <v>1</v>
      </c>
      <c r="AE98" s="128">
        <f t="shared" si="6"/>
        <v>60</v>
      </c>
      <c r="AG98" s="3">
        <v>95</v>
      </c>
      <c r="AH98" s="9">
        <v>3</v>
      </c>
      <c r="AI98" s="9">
        <v>5</v>
      </c>
      <c r="AJ98" s="9">
        <v>4</v>
      </c>
      <c r="AK98" s="9">
        <v>5</v>
      </c>
      <c r="AL98" s="9">
        <v>4</v>
      </c>
      <c r="AM98" s="9">
        <v>4</v>
      </c>
      <c r="AN98" s="9">
        <v>5</v>
      </c>
      <c r="AO98" s="9">
        <v>3</v>
      </c>
      <c r="AP98" s="9">
        <v>4</v>
      </c>
      <c r="AQ98" s="9">
        <v>5</v>
      </c>
      <c r="AR98" s="9">
        <v>5</v>
      </c>
      <c r="AS98" s="9">
        <v>4</v>
      </c>
      <c r="AT98" s="9">
        <v>5</v>
      </c>
      <c r="AU98" s="9">
        <v>4</v>
      </c>
      <c r="AV98" s="9">
        <v>4</v>
      </c>
      <c r="AW98" s="9">
        <v>5</v>
      </c>
      <c r="AX98" s="9">
        <v>5</v>
      </c>
      <c r="AY98" s="128">
        <f t="shared" si="7"/>
        <v>74</v>
      </c>
      <c r="BA98" s="3">
        <v>95</v>
      </c>
      <c r="BB98" s="9">
        <v>3</v>
      </c>
      <c r="BC98" s="9">
        <v>5</v>
      </c>
      <c r="BD98" s="9">
        <v>5</v>
      </c>
      <c r="BE98" s="9">
        <v>5</v>
      </c>
      <c r="BF98" s="9">
        <v>3</v>
      </c>
      <c r="BG98" s="9">
        <v>5</v>
      </c>
      <c r="BH98" s="9">
        <v>3</v>
      </c>
      <c r="BI98" s="9">
        <v>3</v>
      </c>
      <c r="BJ98" s="9">
        <v>4</v>
      </c>
      <c r="BK98" s="9">
        <v>3</v>
      </c>
      <c r="BL98" s="9">
        <v>3</v>
      </c>
      <c r="BM98" s="9">
        <v>4</v>
      </c>
      <c r="BN98" s="9">
        <v>3</v>
      </c>
      <c r="BO98" s="9">
        <v>4</v>
      </c>
      <c r="BP98" s="9">
        <v>4</v>
      </c>
      <c r="BQ98" s="9">
        <v>4</v>
      </c>
      <c r="BR98" s="9">
        <v>4</v>
      </c>
      <c r="BS98" s="9">
        <v>3</v>
      </c>
      <c r="BT98" s="9">
        <v>4</v>
      </c>
      <c r="BU98" s="9">
        <v>4</v>
      </c>
      <c r="BV98" s="9">
        <v>4</v>
      </c>
      <c r="BW98" s="128">
        <f t="shared" si="8"/>
        <v>80</v>
      </c>
    </row>
    <row r="99" spans="1:75" ht="15.75" customHeight="1" x14ac:dyDescent="0.2">
      <c r="A99" s="3">
        <v>96</v>
      </c>
      <c r="B99" s="8" t="s">
        <v>46</v>
      </c>
      <c r="C99" s="8" t="s">
        <v>6</v>
      </c>
      <c r="D99" s="8" t="s">
        <v>12</v>
      </c>
      <c r="E99" s="8" t="s">
        <v>50</v>
      </c>
      <c r="F99" s="8">
        <v>2</v>
      </c>
      <c r="G99" s="8" t="s">
        <v>47</v>
      </c>
      <c r="I99" s="3">
        <v>96</v>
      </c>
      <c r="J99" s="9">
        <v>4</v>
      </c>
      <c r="K99" s="9">
        <v>4</v>
      </c>
      <c r="L99" s="9">
        <v>5</v>
      </c>
      <c r="M99" s="9">
        <v>4</v>
      </c>
      <c r="N99" s="9">
        <v>5</v>
      </c>
      <c r="O99" s="9">
        <v>5</v>
      </c>
      <c r="P99" s="9">
        <v>5</v>
      </c>
      <c r="Q99" s="9">
        <v>5</v>
      </c>
      <c r="R99" s="9">
        <v>4</v>
      </c>
      <c r="S99" s="9">
        <v>4</v>
      </c>
      <c r="T99" s="9">
        <v>4</v>
      </c>
      <c r="U99" s="9">
        <v>5</v>
      </c>
      <c r="V99" s="9">
        <v>5</v>
      </c>
      <c r="W99" s="9">
        <v>4</v>
      </c>
      <c r="X99" s="9">
        <v>4</v>
      </c>
      <c r="Y99" s="9">
        <v>1</v>
      </c>
      <c r="Z99" s="9">
        <v>5</v>
      </c>
      <c r="AA99" s="9">
        <v>1</v>
      </c>
      <c r="AB99" s="9">
        <v>4</v>
      </c>
      <c r="AC99" s="9">
        <v>5</v>
      </c>
      <c r="AD99" s="9">
        <v>4</v>
      </c>
      <c r="AE99" s="128">
        <f t="shared" si="6"/>
        <v>87</v>
      </c>
      <c r="AG99" s="3">
        <v>96</v>
      </c>
      <c r="AH99" s="9">
        <v>5</v>
      </c>
      <c r="AI99" s="9">
        <v>4</v>
      </c>
      <c r="AJ99" s="9">
        <v>4</v>
      </c>
      <c r="AK99" s="9">
        <v>5</v>
      </c>
      <c r="AL99" s="9">
        <v>5</v>
      </c>
      <c r="AM99" s="9">
        <v>5</v>
      </c>
      <c r="AN99" s="9">
        <v>4</v>
      </c>
      <c r="AO99" s="9">
        <v>4</v>
      </c>
      <c r="AP99" s="9">
        <v>5</v>
      </c>
      <c r="AQ99" s="9">
        <v>4</v>
      </c>
      <c r="AR99" s="9">
        <v>5</v>
      </c>
      <c r="AS99" s="9">
        <v>4</v>
      </c>
      <c r="AT99" s="9">
        <v>3</v>
      </c>
      <c r="AU99" s="9">
        <v>4</v>
      </c>
      <c r="AV99" s="9">
        <v>3</v>
      </c>
      <c r="AW99" s="9">
        <v>4</v>
      </c>
      <c r="AX99" s="9">
        <v>3</v>
      </c>
      <c r="AY99" s="128">
        <f t="shared" si="7"/>
        <v>71</v>
      </c>
      <c r="BA99" s="3">
        <v>96</v>
      </c>
      <c r="BB99" s="9">
        <v>5</v>
      </c>
      <c r="BC99" s="9">
        <v>4</v>
      </c>
      <c r="BD99" s="9">
        <v>3</v>
      </c>
      <c r="BE99" s="9">
        <v>5</v>
      </c>
      <c r="BF99" s="9">
        <v>4</v>
      </c>
      <c r="BG99" s="9">
        <v>3</v>
      </c>
      <c r="BH99" s="9">
        <v>4</v>
      </c>
      <c r="BI99" s="9">
        <v>3</v>
      </c>
      <c r="BJ99" s="9">
        <v>4</v>
      </c>
      <c r="BK99" s="9">
        <v>5</v>
      </c>
      <c r="BL99" s="9">
        <v>4</v>
      </c>
      <c r="BM99" s="9">
        <v>5</v>
      </c>
      <c r="BN99" s="9">
        <v>5</v>
      </c>
      <c r="BO99" s="9">
        <v>4</v>
      </c>
      <c r="BP99" s="9">
        <v>5</v>
      </c>
      <c r="BQ99" s="9">
        <v>4</v>
      </c>
      <c r="BR99" s="9">
        <v>5</v>
      </c>
      <c r="BS99" s="9">
        <v>4</v>
      </c>
      <c r="BT99" s="9">
        <v>4</v>
      </c>
      <c r="BU99" s="9">
        <v>5</v>
      </c>
      <c r="BV99" s="9">
        <v>5</v>
      </c>
      <c r="BW99" s="128">
        <f t="shared" si="8"/>
        <v>90</v>
      </c>
    </row>
    <row r="100" spans="1:75" ht="15.75" customHeight="1" x14ac:dyDescent="0.2">
      <c r="A100" s="2">
        <v>97</v>
      </c>
      <c r="B100" s="8" t="s">
        <v>46</v>
      </c>
      <c r="C100" s="8" t="s">
        <v>6</v>
      </c>
      <c r="D100" s="8" t="s">
        <v>12</v>
      </c>
      <c r="E100" s="8" t="s">
        <v>50</v>
      </c>
      <c r="F100" s="8">
        <v>1</v>
      </c>
      <c r="G100" s="8" t="s">
        <v>11</v>
      </c>
      <c r="I100" s="3">
        <v>97</v>
      </c>
      <c r="J100" s="9">
        <v>5</v>
      </c>
      <c r="K100" s="9">
        <v>4</v>
      </c>
      <c r="L100" s="9">
        <v>4</v>
      </c>
      <c r="M100" s="9">
        <v>4</v>
      </c>
      <c r="N100" s="9">
        <v>5</v>
      </c>
      <c r="O100" s="9">
        <v>4</v>
      </c>
      <c r="P100" s="9">
        <v>4</v>
      </c>
      <c r="Q100" s="9">
        <v>5</v>
      </c>
      <c r="R100" s="9">
        <v>5</v>
      </c>
      <c r="S100" s="9">
        <v>5</v>
      </c>
      <c r="T100" s="9">
        <v>4</v>
      </c>
      <c r="U100" s="9">
        <v>5</v>
      </c>
      <c r="V100" s="9">
        <v>2</v>
      </c>
      <c r="W100" s="9">
        <v>2</v>
      </c>
      <c r="X100" s="9">
        <v>1</v>
      </c>
      <c r="Y100" s="9">
        <v>1</v>
      </c>
      <c r="Z100" s="9">
        <v>1</v>
      </c>
      <c r="AA100" s="9">
        <v>2</v>
      </c>
      <c r="AB100" s="9">
        <v>1</v>
      </c>
      <c r="AC100" s="9">
        <v>2</v>
      </c>
      <c r="AD100" s="9">
        <v>3</v>
      </c>
      <c r="AE100" s="128">
        <f t="shared" ref="AE100:AE113" si="9">SUM(J100:AD100)</f>
        <v>69</v>
      </c>
      <c r="AG100" s="3">
        <v>97</v>
      </c>
      <c r="AH100" s="9">
        <v>5</v>
      </c>
      <c r="AI100" s="9">
        <v>4</v>
      </c>
      <c r="AJ100" s="9">
        <v>4</v>
      </c>
      <c r="AK100" s="9">
        <v>4</v>
      </c>
      <c r="AL100" s="9">
        <v>5</v>
      </c>
      <c r="AM100" s="9">
        <v>3</v>
      </c>
      <c r="AN100" s="9">
        <v>2</v>
      </c>
      <c r="AO100" s="9">
        <v>2</v>
      </c>
      <c r="AP100" s="9">
        <v>3</v>
      </c>
      <c r="AQ100" s="9">
        <v>1</v>
      </c>
      <c r="AR100" s="9">
        <v>2</v>
      </c>
      <c r="AS100" s="9">
        <v>4</v>
      </c>
      <c r="AT100" s="9">
        <v>2</v>
      </c>
      <c r="AU100" s="9">
        <v>4</v>
      </c>
      <c r="AV100" s="9">
        <v>2</v>
      </c>
      <c r="AW100" s="9">
        <v>5</v>
      </c>
      <c r="AX100" s="9">
        <v>2</v>
      </c>
      <c r="AY100" s="128">
        <f t="shared" ref="AY100:AY113" si="10">SUM(AH100:AX100)</f>
        <v>54</v>
      </c>
      <c r="BA100" s="3">
        <v>97</v>
      </c>
      <c r="BB100" s="9">
        <v>4</v>
      </c>
      <c r="BC100" s="9">
        <v>5</v>
      </c>
      <c r="BD100" s="9">
        <v>5</v>
      </c>
      <c r="BE100" s="9">
        <v>4</v>
      </c>
      <c r="BF100" s="9">
        <v>5</v>
      </c>
      <c r="BG100" s="9">
        <v>4</v>
      </c>
      <c r="BH100" s="9">
        <v>4</v>
      </c>
      <c r="BI100" s="9">
        <v>5</v>
      </c>
      <c r="BJ100" s="9">
        <v>5</v>
      </c>
      <c r="BK100" s="9">
        <v>3</v>
      </c>
      <c r="BL100" s="9">
        <v>4</v>
      </c>
      <c r="BM100" s="9">
        <v>5</v>
      </c>
      <c r="BN100" s="9">
        <v>4</v>
      </c>
      <c r="BO100" s="9">
        <v>5</v>
      </c>
      <c r="BP100" s="9">
        <v>4</v>
      </c>
      <c r="BQ100" s="9">
        <v>5</v>
      </c>
      <c r="BR100" s="9">
        <v>3</v>
      </c>
      <c r="BS100" s="9">
        <v>4</v>
      </c>
      <c r="BT100" s="9">
        <v>5</v>
      </c>
      <c r="BU100" s="9">
        <v>3</v>
      </c>
      <c r="BV100" s="9">
        <v>4</v>
      </c>
      <c r="BW100" s="128">
        <f t="shared" ref="BW100:BW113" si="11">SUM(BB100:BV100)</f>
        <v>90</v>
      </c>
    </row>
    <row r="101" spans="1:75" ht="15.75" customHeight="1" x14ac:dyDescent="0.2">
      <c r="A101" s="3">
        <v>98</v>
      </c>
      <c r="B101" s="8" t="s">
        <v>46</v>
      </c>
      <c r="C101" s="8" t="s">
        <v>6</v>
      </c>
      <c r="D101" s="8" t="s">
        <v>7</v>
      </c>
      <c r="E101" s="8" t="s">
        <v>9</v>
      </c>
      <c r="F101" s="8">
        <v>1</v>
      </c>
      <c r="G101" s="8" t="s">
        <v>47</v>
      </c>
      <c r="I101" s="3">
        <v>98</v>
      </c>
      <c r="J101" s="9">
        <v>2</v>
      </c>
      <c r="K101" s="9">
        <v>4</v>
      </c>
      <c r="L101" s="9">
        <v>5</v>
      </c>
      <c r="M101" s="9">
        <v>4</v>
      </c>
      <c r="N101" s="9">
        <v>4</v>
      </c>
      <c r="O101" s="9">
        <v>4</v>
      </c>
      <c r="P101" s="9">
        <v>4</v>
      </c>
      <c r="Q101" s="9">
        <v>5</v>
      </c>
      <c r="R101" s="9">
        <v>5</v>
      </c>
      <c r="S101" s="9">
        <v>2</v>
      </c>
      <c r="T101" s="9">
        <v>2</v>
      </c>
      <c r="U101" s="9">
        <v>4</v>
      </c>
      <c r="V101" s="9">
        <v>4</v>
      </c>
      <c r="W101" s="9">
        <v>2</v>
      </c>
      <c r="X101" s="9">
        <v>3</v>
      </c>
      <c r="Y101" s="9">
        <v>5</v>
      </c>
      <c r="Z101" s="9">
        <v>4</v>
      </c>
      <c r="AA101" s="9">
        <v>4</v>
      </c>
      <c r="AB101" s="9">
        <v>4</v>
      </c>
      <c r="AC101" s="9">
        <v>4</v>
      </c>
      <c r="AD101" s="9">
        <v>4</v>
      </c>
      <c r="AE101" s="128">
        <f t="shared" si="9"/>
        <v>79</v>
      </c>
      <c r="AG101" s="3">
        <v>98</v>
      </c>
      <c r="AH101" s="9">
        <v>5</v>
      </c>
      <c r="AI101" s="9">
        <v>5</v>
      </c>
      <c r="AJ101" s="9">
        <v>5</v>
      </c>
      <c r="AK101" s="9">
        <v>5</v>
      </c>
      <c r="AL101" s="9">
        <v>5</v>
      </c>
      <c r="AM101" s="9">
        <v>5</v>
      </c>
      <c r="AN101" s="9">
        <v>5</v>
      </c>
      <c r="AO101" s="9">
        <v>4</v>
      </c>
      <c r="AP101" s="9">
        <v>4</v>
      </c>
      <c r="AQ101" s="9">
        <v>3</v>
      </c>
      <c r="AR101" s="9">
        <v>4</v>
      </c>
      <c r="AS101" s="9">
        <v>4</v>
      </c>
      <c r="AT101" s="9">
        <v>4</v>
      </c>
      <c r="AU101" s="9">
        <v>3</v>
      </c>
      <c r="AV101" s="9">
        <v>3</v>
      </c>
      <c r="AW101" s="9">
        <v>3</v>
      </c>
      <c r="AX101" s="9">
        <v>5</v>
      </c>
      <c r="AY101" s="128">
        <f t="shared" si="10"/>
        <v>72</v>
      </c>
      <c r="BA101" s="3">
        <v>98</v>
      </c>
      <c r="BB101" s="9">
        <v>4</v>
      </c>
      <c r="BC101" s="9">
        <v>5</v>
      </c>
      <c r="BD101" s="9">
        <v>4</v>
      </c>
      <c r="BE101" s="9">
        <v>5</v>
      </c>
      <c r="BF101" s="9">
        <v>3</v>
      </c>
      <c r="BG101" s="9">
        <v>4</v>
      </c>
      <c r="BH101" s="9">
        <v>5</v>
      </c>
      <c r="BI101" s="9">
        <v>3</v>
      </c>
      <c r="BJ101" s="9">
        <v>4</v>
      </c>
      <c r="BK101" s="9">
        <v>5</v>
      </c>
      <c r="BL101" s="9">
        <v>4</v>
      </c>
      <c r="BM101" s="9">
        <v>5</v>
      </c>
      <c r="BN101" s="9">
        <v>4</v>
      </c>
      <c r="BO101" s="9">
        <v>4</v>
      </c>
      <c r="BP101" s="9">
        <v>5</v>
      </c>
      <c r="BQ101" s="9">
        <v>4</v>
      </c>
      <c r="BR101" s="9">
        <v>5</v>
      </c>
      <c r="BS101" s="9">
        <v>4</v>
      </c>
      <c r="BT101" s="9">
        <v>5</v>
      </c>
      <c r="BU101" s="9">
        <v>4</v>
      </c>
      <c r="BV101" s="9">
        <v>4</v>
      </c>
      <c r="BW101" s="128">
        <f t="shared" si="11"/>
        <v>90</v>
      </c>
    </row>
    <row r="102" spans="1:75" ht="15.75" customHeight="1" x14ac:dyDescent="0.2">
      <c r="A102" s="2">
        <v>99</v>
      </c>
      <c r="B102" s="8" t="s">
        <v>46</v>
      </c>
      <c r="C102" s="8" t="s">
        <v>6</v>
      </c>
      <c r="D102" s="8" t="s">
        <v>7</v>
      </c>
      <c r="E102" s="8" t="s">
        <v>9</v>
      </c>
      <c r="F102" s="8">
        <v>1</v>
      </c>
      <c r="G102" s="8" t="s">
        <v>47</v>
      </c>
      <c r="I102" s="3">
        <v>99</v>
      </c>
      <c r="J102" s="9">
        <v>4</v>
      </c>
      <c r="K102" s="9">
        <v>5</v>
      </c>
      <c r="L102" s="9">
        <v>5</v>
      </c>
      <c r="M102" s="9">
        <v>4</v>
      </c>
      <c r="N102" s="9">
        <v>5</v>
      </c>
      <c r="O102" s="9">
        <v>4</v>
      </c>
      <c r="P102" s="9">
        <v>1</v>
      </c>
      <c r="Q102" s="9">
        <v>4</v>
      </c>
      <c r="R102" s="9">
        <v>5</v>
      </c>
      <c r="S102" s="9">
        <v>4</v>
      </c>
      <c r="T102" s="9">
        <v>4</v>
      </c>
      <c r="U102" s="9">
        <v>5</v>
      </c>
      <c r="V102" s="9">
        <v>4</v>
      </c>
      <c r="W102" s="9">
        <v>4</v>
      </c>
      <c r="X102" s="9">
        <v>5</v>
      </c>
      <c r="Y102" s="9">
        <v>4</v>
      </c>
      <c r="Z102" s="9">
        <v>4</v>
      </c>
      <c r="AA102" s="9">
        <v>5</v>
      </c>
      <c r="AB102" s="9">
        <v>4</v>
      </c>
      <c r="AC102" s="9">
        <v>4</v>
      </c>
      <c r="AD102" s="9">
        <v>5</v>
      </c>
      <c r="AE102" s="128">
        <f t="shared" si="9"/>
        <v>89</v>
      </c>
      <c r="AG102" s="3">
        <v>99</v>
      </c>
      <c r="AH102" s="9">
        <v>5</v>
      </c>
      <c r="AI102" s="9">
        <v>5</v>
      </c>
      <c r="AJ102" s="9">
        <v>5</v>
      </c>
      <c r="AK102" s="9">
        <v>5</v>
      </c>
      <c r="AL102" s="9">
        <v>4</v>
      </c>
      <c r="AM102" s="9">
        <v>4</v>
      </c>
      <c r="AN102" s="9">
        <v>4</v>
      </c>
      <c r="AO102" s="9">
        <v>5</v>
      </c>
      <c r="AP102" s="9">
        <v>3</v>
      </c>
      <c r="AQ102" s="9">
        <v>4</v>
      </c>
      <c r="AR102" s="9">
        <v>3</v>
      </c>
      <c r="AS102" s="9">
        <v>2</v>
      </c>
      <c r="AT102" s="9">
        <v>5</v>
      </c>
      <c r="AU102" s="9">
        <v>3</v>
      </c>
      <c r="AV102" s="9">
        <v>5</v>
      </c>
      <c r="AW102" s="9">
        <v>5</v>
      </c>
      <c r="AX102" s="9">
        <v>5</v>
      </c>
      <c r="AY102" s="128">
        <f t="shared" si="10"/>
        <v>72</v>
      </c>
      <c r="BA102" s="3">
        <v>99</v>
      </c>
      <c r="BB102" s="9">
        <v>5</v>
      </c>
      <c r="BC102" s="9">
        <v>5</v>
      </c>
      <c r="BD102" s="9">
        <v>4</v>
      </c>
      <c r="BE102" s="9">
        <v>5</v>
      </c>
      <c r="BF102" s="9">
        <v>4</v>
      </c>
      <c r="BG102" s="9">
        <v>4</v>
      </c>
      <c r="BH102" s="9">
        <v>3</v>
      </c>
      <c r="BI102" s="9">
        <v>4</v>
      </c>
      <c r="BJ102" s="9">
        <v>5</v>
      </c>
      <c r="BK102" s="9">
        <v>4</v>
      </c>
      <c r="BL102" s="9">
        <v>4</v>
      </c>
      <c r="BM102" s="9">
        <v>5</v>
      </c>
      <c r="BN102" s="9">
        <v>5</v>
      </c>
      <c r="BO102" s="9">
        <v>4</v>
      </c>
      <c r="BP102" s="9">
        <v>5</v>
      </c>
      <c r="BQ102" s="9">
        <v>4</v>
      </c>
      <c r="BR102" s="9">
        <v>5</v>
      </c>
      <c r="BS102" s="9">
        <v>4</v>
      </c>
      <c r="BT102" s="9">
        <v>4</v>
      </c>
      <c r="BU102" s="9">
        <v>5</v>
      </c>
      <c r="BV102" s="9">
        <v>5</v>
      </c>
      <c r="BW102" s="128">
        <f t="shared" si="11"/>
        <v>93</v>
      </c>
    </row>
    <row r="103" spans="1:75" ht="15.75" customHeight="1" x14ac:dyDescent="0.2">
      <c r="A103" s="3">
        <v>100</v>
      </c>
      <c r="B103" s="8" t="s">
        <v>46</v>
      </c>
      <c r="C103" s="8" t="s">
        <v>6</v>
      </c>
      <c r="D103" s="8" t="s">
        <v>7</v>
      </c>
      <c r="E103" s="8" t="s">
        <v>9</v>
      </c>
      <c r="F103" s="8">
        <v>2</v>
      </c>
      <c r="G103" s="8" t="s">
        <v>47</v>
      </c>
      <c r="I103" s="3">
        <v>100</v>
      </c>
      <c r="J103" s="9">
        <v>2</v>
      </c>
      <c r="K103" s="9">
        <v>4</v>
      </c>
      <c r="L103" s="9">
        <v>5</v>
      </c>
      <c r="M103" s="9">
        <v>4</v>
      </c>
      <c r="N103" s="9">
        <v>4</v>
      </c>
      <c r="O103" s="9">
        <v>4</v>
      </c>
      <c r="P103" s="9">
        <v>4</v>
      </c>
      <c r="Q103" s="9">
        <v>3</v>
      </c>
      <c r="R103" s="9">
        <v>5</v>
      </c>
      <c r="S103" s="9">
        <v>2</v>
      </c>
      <c r="T103" s="9">
        <v>2</v>
      </c>
      <c r="U103" s="9">
        <v>4</v>
      </c>
      <c r="V103" s="9">
        <v>4</v>
      </c>
      <c r="W103" s="9">
        <v>2</v>
      </c>
      <c r="X103" s="9">
        <v>4</v>
      </c>
      <c r="Y103" s="9">
        <v>5</v>
      </c>
      <c r="Z103" s="9">
        <v>4</v>
      </c>
      <c r="AA103" s="9">
        <v>4</v>
      </c>
      <c r="AB103" s="9">
        <v>4</v>
      </c>
      <c r="AC103" s="9">
        <v>4</v>
      </c>
      <c r="AD103" s="9">
        <v>4</v>
      </c>
      <c r="AE103" s="128">
        <f t="shared" si="9"/>
        <v>78</v>
      </c>
      <c r="AG103" s="3">
        <v>100</v>
      </c>
      <c r="AH103" s="9">
        <v>5</v>
      </c>
      <c r="AI103" s="9">
        <v>4</v>
      </c>
      <c r="AJ103" s="9">
        <v>4</v>
      </c>
      <c r="AK103" s="9">
        <v>4</v>
      </c>
      <c r="AL103" s="9">
        <v>5</v>
      </c>
      <c r="AM103" s="9">
        <v>4</v>
      </c>
      <c r="AN103" s="9">
        <v>2</v>
      </c>
      <c r="AO103" s="9">
        <v>3</v>
      </c>
      <c r="AP103" s="9">
        <v>3</v>
      </c>
      <c r="AQ103" s="9">
        <v>3</v>
      </c>
      <c r="AR103" s="9">
        <v>2</v>
      </c>
      <c r="AS103" s="9">
        <v>4</v>
      </c>
      <c r="AT103" s="9">
        <v>2</v>
      </c>
      <c r="AU103" s="9">
        <v>4</v>
      </c>
      <c r="AV103" s="9">
        <v>2</v>
      </c>
      <c r="AW103" s="9">
        <v>5</v>
      </c>
      <c r="AX103" s="9">
        <v>2</v>
      </c>
      <c r="AY103" s="128">
        <f t="shared" si="10"/>
        <v>58</v>
      </c>
      <c r="BA103" s="3">
        <v>100</v>
      </c>
      <c r="BB103" s="9">
        <v>4</v>
      </c>
      <c r="BC103" s="9">
        <v>4</v>
      </c>
      <c r="BD103" s="9">
        <v>4</v>
      </c>
      <c r="BE103" s="9">
        <v>5</v>
      </c>
      <c r="BF103" s="9">
        <v>4</v>
      </c>
      <c r="BG103" s="9">
        <v>5</v>
      </c>
      <c r="BH103" s="9">
        <v>4</v>
      </c>
      <c r="BI103" s="9">
        <v>5</v>
      </c>
      <c r="BJ103" s="9">
        <v>5</v>
      </c>
      <c r="BK103" s="9">
        <v>4</v>
      </c>
      <c r="BL103" s="9">
        <v>5</v>
      </c>
      <c r="BM103" s="9">
        <v>3</v>
      </c>
      <c r="BN103" s="9">
        <v>5</v>
      </c>
      <c r="BO103" s="9">
        <v>3</v>
      </c>
      <c r="BP103" s="9">
        <v>4</v>
      </c>
      <c r="BQ103" s="9">
        <v>3</v>
      </c>
      <c r="BR103" s="9">
        <v>5</v>
      </c>
      <c r="BS103" s="9">
        <v>4</v>
      </c>
      <c r="BT103" s="9">
        <v>5</v>
      </c>
      <c r="BU103" s="9">
        <v>4</v>
      </c>
      <c r="BV103" s="9">
        <v>5</v>
      </c>
      <c r="BW103" s="128">
        <f t="shared" si="11"/>
        <v>90</v>
      </c>
    </row>
    <row r="104" spans="1:75" ht="15.75" customHeight="1" x14ac:dyDescent="0.2">
      <c r="A104" s="2">
        <v>101</v>
      </c>
      <c r="B104" s="8" t="s">
        <v>46</v>
      </c>
      <c r="C104" s="8" t="s">
        <v>6</v>
      </c>
      <c r="D104" s="8" t="s">
        <v>12</v>
      </c>
      <c r="E104" s="8" t="s">
        <v>50</v>
      </c>
      <c r="F104" s="8">
        <v>3</v>
      </c>
      <c r="G104" s="8" t="s">
        <v>11</v>
      </c>
      <c r="I104" s="3">
        <v>101</v>
      </c>
      <c r="J104" s="9">
        <v>4</v>
      </c>
      <c r="K104" s="9">
        <v>5</v>
      </c>
      <c r="L104" s="9">
        <v>4</v>
      </c>
      <c r="M104" s="9">
        <v>4</v>
      </c>
      <c r="N104" s="9">
        <v>4</v>
      </c>
      <c r="O104" s="9">
        <v>5</v>
      </c>
      <c r="P104" s="9">
        <v>5</v>
      </c>
      <c r="Q104" s="9">
        <v>4</v>
      </c>
      <c r="R104" s="9">
        <v>4</v>
      </c>
      <c r="S104" s="9">
        <v>5</v>
      </c>
      <c r="T104" s="9">
        <v>4</v>
      </c>
      <c r="U104" s="9">
        <v>5</v>
      </c>
      <c r="V104" s="9">
        <v>4</v>
      </c>
      <c r="W104" s="9">
        <v>4</v>
      </c>
      <c r="X104" s="9">
        <v>4</v>
      </c>
      <c r="Y104" s="9">
        <v>4</v>
      </c>
      <c r="Z104" s="9">
        <v>4</v>
      </c>
      <c r="AA104" s="9">
        <v>4</v>
      </c>
      <c r="AB104" s="9">
        <v>5</v>
      </c>
      <c r="AC104" s="9">
        <v>5</v>
      </c>
      <c r="AD104" s="9">
        <v>4</v>
      </c>
      <c r="AE104" s="128">
        <f t="shared" si="9"/>
        <v>91</v>
      </c>
      <c r="AG104" s="3">
        <v>101</v>
      </c>
      <c r="AH104" s="9">
        <v>5</v>
      </c>
      <c r="AI104" s="9">
        <v>5</v>
      </c>
      <c r="AJ104" s="9">
        <v>4</v>
      </c>
      <c r="AK104" s="9">
        <v>5</v>
      </c>
      <c r="AL104" s="9">
        <v>5</v>
      </c>
      <c r="AM104" s="9">
        <v>4</v>
      </c>
      <c r="AN104" s="9">
        <v>5</v>
      </c>
      <c r="AO104" s="9">
        <v>5</v>
      </c>
      <c r="AP104" s="9">
        <v>4</v>
      </c>
      <c r="AQ104" s="9">
        <v>4</v>
      </c>
      <c r="AR104" s="9">
        <v>2</v>
      </c>
      <c r="AS104" s="9">
        <v>2</v>
      </c>
      <c r="AT104" s="9">
        <v>4</v>
      </c>
      <c r="AU104" s="9">
        <v>4</v>
      </c>
      <c r="AV104" s="9">
        <v>5</v>
      </c>
      <c r="AW104" s="9">
        <v>5</v>
      </c>
      <c r="AX104" s="9">
        <v>5</v>
      </c>
      <c r="AY104" s="128">
        <f t="shared" si="10"/>
        <v>73</v>
      </c>
      <c r="BA104" s="3">
        <v>101</v>
      </c>
      <c r="BB104" s="9">
        <v>4</v>
      </c>
      <c r="BC104" s="9">
        <v>5</v>
      </c>
      <c r="BD104" s="9">
        <v>4</v>
      </c>
      <c r="BE104" s="9">
        <v>4</v>
      </c>
      <c r="BF104" s="9">
        <v>5</v>
      </c>
      <c r="BG104" s="9">
        <v>4</v>
      </c>
      <c r="BH104" s="9">
        <v>4</v>
      </c>
      <c r="BI104" s="9">
        <v>5</v>
      </c>
      <c r="BJ104" s="9">
        <v>3</v>
      </c>
      <c r="BK104" s="9">
        <v>5</v>
      </c>
      <c r="BL104" s="9">
        <v>4</v>
      </c>
      <c r="BM104" s="9">
        <v>5</v>
      </c>
      <c r="BN104" s="9">
        <v>4</v>
      </c>
      <c r="BO104" s="9">
        <v>5</v>
      </c>
      <c r="BP104" s="9">
        <v>4</v>
      </c>
      <c r="BQ104" s="9">
        <v>4</v>
      </c>
      <c r="BR104" s="9">
        <v>5</v>
      </c>
      <c r="BS104" s="9">
        <v>5</v>
      </c>
      <c r="BT104" s="9">
        <v>4</v>
      </c>
      <c r="BU104" s="9">
        <v>5</v>
      </c>
      <c r="BV104" s="9">
        <v>5</v>
      </c>
      <c r="BW104" s="128">
        <f t="shared" si="11"/>
        <v>93</v>
      </c>
    </row>
    <row r="105" spans="1:75" ht="15.75" customHeight="1" x14ac:dyDescent="0.2">
      <c r="A105" s="3">
        <v>102</v>
      </c>
      <c r="B105" s="8" t="s">
        <v>46</v>
      </c>
      <c r="C105" s="8" t="s">
        <v>6</v>
      </c>
      <c r="D105" s="8" t="s">
        <v>12</v>
      </c>
      <c r="E105" s="8" t="s">
        <v>9</v>
      </c>
      <c r="F105" s="8">
        <v>2</v>
      </c>
      <c r="G105" s="8" t="s">
        <v>11</v>
      </c>
      <c r="I105" s="3">
        <v>102</v>
      </c>
      <c r="J105" s="9">
        <v>4</v>
      </c>
      <c r="K105" s="9">
        <v>4</v>
      </c>
      <c r="L105" s="9">
        <v>5</v>
      </c>
      <c r="M105" s="9">
        <v>5</v>
      </c>
      <c r="N105" s="9">
        <v>4</v>
      </c>
      <c r="O105" s="9">
        <v>4</v>
      </c>
      <c r="P105" s="9">
        <v>4</v>
      </c>
      <c r="Q105" s="9">
        <v>4</v>
      </c>
      <c r="R105" s="9">
        <v>4</v>
      </c>
      <c r="S105" s="9">
        <v>4</v>
      </c>
      <c r="T105" s="9">
        <v>5</v>
      </c>
      <c r="U105" s="9">
        <v>5</v>
      </c>
      <c r="V105" s="9">
        <v>5</v>
      </c>
      <c r="W105" s="9">
        <v>4</v>
      </c>
      <c r="X105" s="9">
        <v>4</v>
      </c>
      <c r="Y105" s="9">
        <v>4</v>
      </c>
      <c r="Z105" s="9">
        <v>4</v>
      </c>
      <c r="AA105" s="9">
        <v>4</v>
      </c>
      <c r="AB105" s="9">
        <v>4</v>
      </c>
      <c r="AC105" s="9">
        <v>5</v>
      </c>
      <c r="AD105" s="9">
        <v>4</v>
      </c>
      <c r="AE105" s="128">
        <f t="shared" si="9"/>
        <v>90</v>
      </c>
      <c r="AG105" s="3">
        <v>102</v>
      </c>
      <c r="AH105" s="9">
        <v>4</v>
      </c>
      <c r="AI105" s="9">
        <v>5</v>
      </c>
      <c r="AJ105" s="9">
        <v>4</v>
      </c>
      <c r="AK105" s="9">
        <v>5</v>
      </c>
      <c r="AL105" s="9">
        <v>5</v>
      </c>
      <c r="AM105" s="9">
        <v>5</v>
      </c>
      <c r="AN105" s="9">
        <v>4</v>
      </c>
      <c r="AO105" s="9">
        <v>4</v>
      </c>
      <c r="AP105" s="9">
        <v>5</v>
      </c>
      <c r="AQ105" s="9">
        <v>4</v>
      </c>
      <c r="AR105" s="9">
        <v>3</v>
      </c>
      <c r="AS105" s="9">
        <v>2</v>
      </c>
      <c r="AT105" s="9">
        <v>4</v>
      </c>
      <c r="AU105" s="9">
        <v>4</v>
      </c>
      <c r="AV105" s="9">
        <v>4</v>
      </c>
      <c r="AW105" s="9">
        <v>5</v>
      </c>
      <c r="AX105" s="9">
        <v>5</v>
      </c>
      <c r="AY105" s="128">
        <f t="shared" si="10"/>
        <v>72</v>
      </c>
      <c r="BA105" s="3">
        <v>102</v>
      </c>
      <c r="BB105" s="9">
        <v>4</v>
      </c>
      <c r="BC105" s="9">
        <v>5</v>
      </c>
      <c r="BD105" s="9">
        <v>4</v>
      </c>
      <c r="BE105" s="9">
        <v>4</v>
      </c>
      <c r="BF105" s="9">
        <v>5</v>
      </c>
      <c r="BG105" s="9">
        <v>5</v>
      </c>
      <c r="BH105" s="9">
        <v>3</v>
      </c>
      <c r="BI105" s="9">
        <v>5</v>
      </c>
      <c r="BJ105" s="9">
        <v>5</v>
      </c>
      <c r="BK105" s="9">
        <v>5</v>
      </c>
      <c r="BL105" s="9">
        <v>4</v>
      </c>
      <c r="BM105" s="9">
        <v>4</v>
      </c>
      <c r="BN105" s="9">
        <v>5</v>
      </c>
      <c r="BO105" s="9">
        <v>5</v>
      </c>
      <c r="BP105" s="9">
        <v>4</v>
      </c>
      <c r="BQ105" s="9">
        <v>5</v>
      </c>
      <c r="BR105" s="9">
        <v>4</v>
      </c>
      <c r="BS105" s="9">
        <v>4</v>
      </c>
      <c r="BT105" s="9">
        <v>5</v>
      </c>
      <c r="BU105" s="9">
        <v>5</v>
      </c>
      <c r="BV105" s="9">
        <v>4</v>
      </c>
      <c r="BW105" s="128">
        <f t="shared" si="11"/>
        <v>94</v>
      </c>
    </row>
    <row r="106" spans="1:75" ht="15.75" customHeight="1" x14ac:dyDescent="0.2">
      <c r="A106" s="2">
        <v>103</v>
      </c>
      <c r="B106" s="8" t="s">
        <v>46</v>
      </c>
      <c r="C106" s="8" t="s">
        <v>6</v>
      </c>
      <c r="D106" s="8" t="s">
        <v>12</v>
      </c>
      <c r="E106" s="8" t="s">
        <v>50</v>
      </c>
      <c r="F106" s="8">
        <v>3</v>
      </c>
      <c r="G106" s="8" t="s">
        <v>11</v>
      </c>
      <c r="I106" s="3">
        <v>103</v>
      </c>
      <c r="J106" s="9">
        <v>5</v>
      </c>
      <c r="K106" s="9">
        <v>4</v>
      </c>
      <c r="L106" s="9">
        <v>4</v>
      </c>
      <c r="M106" s="9">
        <v>4</v>
      </c>
      <c r="N106" s="9">
        <v>5</v>
      </c>
      <c r="O106" s="9">
        <v>4</v>
      </c>
      <c r="P106" s="9">
        <v>4</v>
      </c>
      <c r="Q106" s="9">
        <v>5</v>
      </c>
      <c r="R106" s="9">
        <v>5</v>
      </c>
      <c r="S106" s="9">
        <v>5</v>
      </c>
      <c r="T106" s="9">
        <v>5</v>
      </c>
      <c r="U106" s="9">
        <v>4</v>
      </c>
      <c r="V106" s="9">
        <v>2</v>
      </c>
      <c r="W106" s="9">
        <v>1</v>
      </c>
      <c r="X106" s="9">
        <v>2</v>
      </c>
      <c r="Y106" s="9">
        <v>2</v>
      </c>
      <c r="Z106" s="9">
        <v>1</v>
      </c>
      <c r="AA106" s="9">
        <v>2</v>
      </c>
      <c r="AB106" s="9">
        <v>1</v>
      </c>
      <c r="AC106" s="9">
        <v>1</v>
      </c>
      <c r="AD106" s="9">
        <v>2</v>
      </c>
      <c r="AE106" s="128">
        <f t="shared" si="9"/>
        <v>68</v>
      </c>
      <c r="AG106" s="3">
        <v>103</v>
      </c>
      <c r="AH106" s="9">
        <v>5</v>
      </c>
      <c r="AI106" s="9">
        <v>5</v>
      </c>
      <c r="AJ106" s="9">
        <v>3</v>
      </c>
      <c r="AK106" s="9">
        <v>5</v>
      </c>
      <c r="AL106" s="9">
        <v>4</v>
      </c>
      <c r="AM106" s="9">
        <v>5</v>
      </c>
      <c r="AN106" s="9">
        <v>2</v>
      </c>
      <c r="AO106" s="9">
        <v>1</v>
      </c>
      <c r="AP106" s="9">
        <v>2</v>
      </c>
      <c r="AQ106" s="9">
        <v>1</v>
      </c>
      <c r="AR106" s="9">
        <v>2</v>
      </c>
      <c r="AS106" s="9">
        <v>2</v>
      </c>
      <c r="AT106" s="9">
        <v>2</v>
      </c>
      <c r="AU106" s="9">
        <v>2</v>
      </c>
      <c r="AV106" s="9">
        <v>2</v>
      </c>
      <c r="AW106" s="9">
        <v>3</v>
      </c>
      <c r="AX106" s="9">
        <v>3</v>
      </c>
      <c r="AY106" s="128">
        <f t="shared" si="10"/>
        <v>49</v>
      </c>
      <c r="BA106" s="3">
        <v>103</v>
      </c>
      <c r="BB106" s="9">
        <v>5</v>
      </c>
      <c r="BC106" s="9">
        <v>5</v>
      </c>
      <c r="BD106" s="9">
        <v>4</v>
      </c>
      <c r="BE106" s="9">
        <v>5</v>
      </c>
      <c r="BF106" s="9">
        <v>4</v>
      </c>
      <c r="BG106" s="9">
        <v>4</v>
      </c>
      <c r="BH106" s="9">
        <v>5</v>
      </c>
      <c r="BI106" s="9">
        <v>4</v>
      </c>
      <c r="BJ106" s="9">
        <v>4</v>
      </c>
      <c r="BK106" s="9">
        <v>5</v>
      </c>
      <c r="BL106" s="9">
        <v>5</v>
      </c>
      <c r="BM106" s="9">
        <v>4</v>
      </c>
      <c r="BN106" s="9">
        <v>3</v>
      </c>
      <c r="BO106" s="9">
        <v>4</v>
      </c>
      <c r="BP106" s="9">
        <v>4</v>
      </c>
      <c r="BQ106" s="9">
        <v>5</v>
      </c>
      <c r="BR106" s="9">
        <v>4</v>
      </c>
      <c r="BS106" s="9">
        <v>4</v>
      </c>
      <c r="BT106" s="9">
        <v>5</v>
      </c>
      <c r="BU106" s="9">
        <v>4</v>
      </c>
      <c r="BV106" s="9">
        <v>4</v>
      </c>
      <c r="BW106" s="128">
        <f t="shared" si="11"/>
        <v>91</v>
      </c>
    </row>
    <row r="107" spans="1:75" ht="15.75" customHeight="1" x14ac:dyDescent="0.2">
      <c r="A107" s="3">
        <v>104</v>
      </c>
      <c r="B107" s="8" t="s">
        <v>46</v>
      </c>
      <c r="C107" s="8" t="s">
        <v>6</v>
      </c>
      <c r="D107" s="8" t="s">
        <v>10</v>
      </c>
      <c r="E107" s="8" t="s">
        <v>9</v>
      </c>
      <c r="F107" s="8">
        <v>2</v>
      </c>
      <c r="G107" s="8" t="s">
        <v>47</v>
      </c>
      <c r="I107" s="3">
        <v>104</v>
      </c>
      <c r="J107" s="9">
        <v>3</v>
      </c>
      <c r="K107" s="9">
        <v>4</v>
      </c>
      <c r="L107" s="9">
        <v>3</v>
      </c>
      <c r="M107" s="9">
        <v>5</v>
      </c>
      <c r="N107" s="9">
        <v>4</v>
      </c>
      <c r="O107" s="9">
        <v>4</v>
      </c>
      <c r="P107" s="9">
        <v>4</v>
      </c>
      <c r="Q107" s="9">
        <v>5</v>
      </c>
      <c r="R107" s="9">
        <v>4</v>
      </c>
      <c r="S107" s="9">
        <v>3</v>
      </c>
      <c r="T107" s="9">
        <v>4</v>
      </c>
      <c r="U107" s="9">
        <v>4</v>
      </c>
      <c r="V107" s="9">
        <v>3</v>
      </c>
      <c r="W107" s="9">
        <v>4</v>
      </c>
      <c r="X107" s="9">
        <v>5</v>
      </c>
      <c r="Y107" s="9">
        <v>4</v>
      </c>
      <c r="Z107" s="9">
        <v>5</v>
      </c>
      <c r="AA107" s="9">
        <v>3</v>
      </c>
      <c r="AB107" s="9">
        <v>2</v>
      </c>
      <c r="AC107" s="9">
        <v>3</v>
      </c>
      <c r="AD107" s="9">
        <v>3</v>
      </c>
      <c r="AE107" s="128">
        <f t="shared" si="9"/>
        <v>79</v>
      </c>
      <c r="AG107" s="3">
        <v>104</v>
      </c>
      <c r="AH107" s="9">
        <v>4</v>
      </c>
      <c r="AI107" s="9">
        <v>4</v>
      </c>
      <c r="AJ107" s="9">
        <v>4</v>
      </c>
      <c r="AK107" s="9">
        <v>4</v>
      </c>
      <c r="AL107" s="9">
        <v>5</v>
      </c>
      <c r="AM107" s="9">
        <v>5</v>
      </c>
      <c r="AN107" s="9">
        <v>4</v>
      </c>
      <c r="AO107" s="9">
        <v>4</v>
      </c>
      <c r="AP107" s="9">
        <v>4</v>
      </c>
      <c r="AQ107" s="9">
        <v>3</v>
      </c>
      <c r="AR107" s="9">
        <v>4</v>
      </c>
      <c r="AS107" s="9">
        <v>2</v>
      </c>
      <c r="AT107" s="9">
        <v>4</v>
      </c>
      <c r="AU107" s="9">
        <v>4</v>
      </c>
      <c r="AV107" s="9">
        <v>3</v>
      </c>
      <c r="AW107" s="9">
        <v>2</v>
      </c>
      <c r="AX107" s="9">
        <v>4</v>
      </c>
      <c r="AY107" s="128">
        <f t="shared" si="10"/>
        <v>64</v>
      </c>
      <c r="BA107" s="3">
        <v>104</v>
      </c>
      <c r="BB107" s="9">
        <v>5</v>
      </c>
      <c r="BC107" s="9">
        <v>5</v>
      </c>
      <c r="BD107" s="9">
        <v>4</v>
      </c>
      <c r="BE107" s="9">
        <v>5</v>
      </c>
      <c r="BF107" s="9">
        <v>4</v>
      </c>
      <c r="BG107" s="9">
        <v>4</v>
      </c>
      <c r="BH107" s="9">
        <v>5</v>
      </c>
      <c r="BI107" s="9">
        <v>5</v>
      </c>
      <c r="BJ107" s="9">
        <v>3</v>
      </c>
      <c r="BK107" s="9">
        <v>5</v>
      </c>
      <c r="BL107" s="9">
        <v>5</v>
      </c>
      <c r="BM107" s="9">
        <v>4</v>
      </c>
      <c r="BN107" s="9">
        <v>5</v>
      </c>
      <c r="BO107" s="9">
        <v>3</v>
      </c>
      <c r="BP107" s="9">
        <v>3</v>
      </c>
      <c r="BQ107" s="9">
        <v>4</v>
      </c>
      <c r="BR107" s="9">
        <v>5</v>
      </c>
      <c r="BS107" s="9">
        <v>5</v>
      </c>
      <c r="BT107" s="9">
        <v>4</v>
      </c>
      <c r="BU107" s="9">
        <v>3</v>
      </c>
      <c r="BV107" s="9">
        <v>5</v>
      </c>
      <c r="BW107" s="128">
        <f t="shared" si="11"/>
        <v>91</v>
      </c>
    </row>
    <row r="108" spans="1:75" ht="15.75" customHeight="1" x14ac:dyDescent="0.2">
      <c r="A108" s="2">
        <v>105</v>
      </c>
      <c r="B108" s="8" t="s">
        <v>46</v>
      </c>
      <c r="C108" s="8" t="s">
        <v>6</v>
      </c>
      <c r="D108" s="8" t="s">
        <v>12</v>
      </c>
      <c r="E108" s="8" t="s">
        <v>9</v>
      </c>
      <c r="F108" s="8">
        <v>1</v>
      </c>
      <c r="G108" s="8" t="s">
        <v>47</v>
      </c>
      <c r="I108" s="3">
        <v>105</v>
      </c>
      <c r="J108" s="9">
        <v>5</v>
      </c>
      <c r="K108" s="9">
        <v>4</v>
      </c>
      <c r="L108" s="9">
        <v>5</v>
      </c>
      <c r="M108" s="9">
        <v>5</v>
      </c>
      <c r="N108" s="9">
        <v>4</v>
      </c>
      <c r="O108" s="9">
        <v>5</v>
      </c>
      <c r="P108" s="9">
        <v>5</v>
      </c>
      <c r="Q108" s="9">
        <v>5</v>
      </c>
      <c r="R108" s="9">
        <v>5</v>
      </c>
      <c r="S108" s="9">
        <v>3</v>
      </c>
      <c r="T108" s="9">
        <v>3</v>
      </c>
      <c r="U108" s="9">
        <v>4</v>
      </c>
      <c r="V108" s="9">
        <v>3</v>
      </c>
      <c r="W108" s="9">
        <v>5</v>
      </c>
      <c r="X108" s="9">
        <v>4</v>
      </c>
      <c r="Y108" s="9">
        <v>3</v>
      </c>
      <c r="Z108" s="9">
        <v>5</v>
      </c>
      <c r="AA108" s="9">
        <v>5</v>
      </c>
      <c r="AB108" s="9">
        <v>3</v>
      </c>
      <c r="AC108" s="9">
        <v>4</v>
      </c>
      <c r="AD108" s="9">
        <v>4</v>
      </c>
      <c r="AE108" s="128">
        <f t="shared" si="9"/>
        <v>89</v>
      </c>
      <c r="AG108" s="3">
        <v>105</v>
      </c>
      <c r="AH108" s="9">
        <v>5</v>
      </c>
      <c r="AI108" s="9">
        <v>4</v>
      </c>
      <c r="AJ108" s="9">
        <v>5</v>
      </c>
      <c r="AK108" s="9">
        <v>5</v>
      </c>
      <c r="AL108" s="9">
        <v>4</v>
      </c>
      <c r="AM108" s="9">
        <v>4</v>
      </c>
      <c r="AN108" s="9">
        <v>2</v>
      </c>
      <c r="AO108" s="9">
        <v>1</v>
      </c>
      <c r="AP108" s="9">
        <v>2</v>
      </c>
      <c r="AQ108" s="9">
        <v>2</v>
      </c>
      <c r="AR108" s="9">
        <v>1</v>
      </c>
      <c r="AS108" s="9">
        <v>1</v>
      </c>
      <c r="AT108" s="9">
        <v>1</v>
      </c>
      <c r="AU108" s="9">
        <v>2</v>
      </c>
      <c r="AV108" s="9">
        <v>2</v>
      </c>
      <c r="AW108" s="9">
        <v>5</v>
      </c>
      <c r="AX108" s="9">
        <v>2</v>
      </c>
      <c r="AY108" s="128">
        <f t="shared" si="10"/>
        <v>48</v>
      </c>
      <c r="BA108" s="3">
        <v>105</v>
      </c>
      <c r="BB108" s="9">
        <v>5</v>
      </c>
      <c r="BC108" s="9">
        <v>4</v>
      </c>
      <c r="BD108" s="9">
        <v>5</v>
      </c>
      <c r="BE108" s="9">
        <v>5</v>
      </c>
      <c r="BF108" s="9">
        <v>3</v>
      </c>
      <c r="BG108" s="9">
        <v>4</v>
      </c>
      <c r="BH108" s="9">
        <v>5</v>
      </c>
      <c r="BI108" s="9">
        <v>4</v>
      </c>
      <c r="BJ108" s="9">
        <v>5</v>
      </c>
      <c r="BK108" s="9">
        <v>4</v>
      </c>
      <c r="BL108" s="9">
        <v>5</v>
      </c>
      <c r="BM108" s="9">
        <v>3</v>
      </c>
      <c r="BN108" s="9">
        <v>5</v>
      </c>
      <c r="BO108" s="9">
        <v>3</v>
      </c>
      <c r="BP108" s="9">
        <v>4</v>
      </c>
      <c r="BQ108" s="9">
        <v>5</v>
      </c>
      <c r="BR108" s="9">
        <v>4</v>
      </c>
      <c r="BS108" s="9">
        <v>4</v>
      </c>
      <c r="BT108" s="9">
        <v>4</v>
      </c>
      <c r="BU108" s="9">
        <v>5</v>
      </c>
      <c r="BV108" s="9">
        <v>4</v>
      </c>
      <c r="BW108" s="128">
        <f t="shared" si="11"/>
        <v>90</v>
      </c>
    </row>
    <row r="109" spans="1:75" ht="15.75" customHeight="1" x14ac:dyDescent="0.2">
      <c r="A109" s="3">
        <v>106</v>
      </c>
      <c r="B109" s="8" t="s">
        <v>46</v>
      </c>
      <c r="C109" s="8" t="s">
        <v>6</v>
      </c>
      <c r="D109" s="8" t="s">
        <v>12</v>
      </c>
      <c r="E109" s="8" t="s">
        <v>9</v>
      </c>
      <c r="F109" s="8">
        <v>1</v>
      </c>
      <c r="G109" s="8" t="s">
        <v>11</v>
      </c>
      <c r="I109" s="3">
        <v>106</v>
      </c>
      <c r="J109" s="9">
        <v>5</v>
      </c>
      <c r="K109" s="9">
        <v>4</v>
      </c>
      <c r="L109" s="9">
        <v>5</v>
      </c>
      <c r="M109" s="9">
        <v>4</v>
      </c>
      <c r="N109" s="9">
        <v>5</v>
      </c>
      <c r="O109" s="9">
        <v>4</v>
      </c>
      <c r="P109" s="9">
        <v>5</v>
      </c>
      <c r="Q109" s="9">
        <v>4</v>
      </c>
      <c r="R109" s="9">
        <v>4</v>
      </c>
      <c r="S109" s="9">
        <v>5</v>
      </c>
      <c r="T109" s="9">
        <v>4</v>
      </c>
      <c r="U109" s="9">
        <v>4</v>
      </c>
      <c r="V109" s="9">
        <v>1</v>
      </c>
      <c r="W109" s="9">
        <v>2</v>
      </c>
      <c r="X109" s="9">
        <v>1</v>
      </c>
      <c r="Y109" s="9">
        <v>2</v>
      </c>
      <c r="Z109" s="9">
        <v>1</v>
      </c>
      <c r="AA109" s="9">
        <v>2</v>
      </c>
      <c r="AB109" s="9">
        <v>1</v>
      </c>
      <c r="AC109" s="9">
        <v>1</v>
      </c>
      <c r="AD109" s="9">
        <v>2</v>
      </c>
      <c r="AE109" s="128">
        <f t="shared" si="9"/>
        <v>66</v>
      </c>
      <c r="AG109" s="3">
        <v>106</v>
      </c>
      <c r="AH109" s="9">
        <v>5</v>
      </c>
      <c r="AI109" s="9">
        <v>4</v>
      </c>
      <c r="AJ109" s="9">
        <v>5</v>
      </c>
      <c r="AK109" s="9">
        <v>5</v>
      </c>
      <c r="AL109" s="9">
        <v>5</v>
      </c>
      <c r="AM109" s="9">
        <v>5</v>
      </c>
      <c r="AN109" s="9">
        <v>2</v>
      </c>
      <c r="AO109" s="9">
        <v>1</v>
      </c>
      <c r="AP109" s="9">
        <v>2</v>
      </c>
      <c r="AQ109" s="9">
        <v>2</v>
      </c>
      <c r="AR109" s="9">
        <v>1</v>
      </c>
      <c r="AS109" s="9">
        <v>1</v>
      </c>
      <c r="AT109" s="9">
        <v>3</v>
      </c>
      <c r="AU109" s="9">
        <v>3</v>
      </c>
      <c r="AV109" s="9">
        <v>2</v>
      </c>
      <c r="AW109" s="9">
        <v>5</v>
      </c>
      <c r="AX109" s="9">
        <v>2</v>
      </c>
      <c r="AY109" s="128">
        <f t="shared" si="10"/>
        <v>53</v>
      </c>
      <c r="BA109" s="3">
        <v>106</v>
      </c>
      <c r="BB109" s="9">
        <v>3</v>
      </c>
      <c r="BC109" s="9">
        <v>4</v>
      </c>
      <c r="BD109" s="9">
        <v>3</v>
      </c>
      <c r="BE109" s="9">
        <v>4</v>
      </c>
      <c r="BF109" s="9">
        <v>4</v>
      </c>
      <c r="BG109" s="9">
        <v>1</v>
      </c>
      <c r="BH109" s="9">
        <v>4</v>
      </c>
      <c r="BI109" s="9">
        <v>1</v>
      </c>
      <c r="BJ109" s="9">
        <v>5</v>
      </c>
      <c r="BK109" s="9">
        <v>2</v>
      </c>
      <c r="BL109" s="9">
        <v>2</v>
      </c>
      <c r="BM109" s="9">
        <v>1</v>
      </c>
      <c r="BN109" s="9">
        <v>1</v>
      </c>
      <c r="BO109" s="9">
        <v>4</v>
      </c>
      <c r="BP109" s="9">
        <v>4</v>
      </c>
      <c r="BQ109" s="9">
        <v>5</v>
      </c>
      <c r="BR109" s="9">
        <v>4</v>
      </c>
      <c r="BS109" s="9">
        <v>4</v>
      </c>
      <c r="BT109" s="9">
        <v>5</v>
      </c>
      <c r="BU109" s="9">
        <v>4</v>
      </c>
      <c r="BV109" s="9">
        <v>4</v>
      </c>
      <c r="BW109" s="128">
        <f t="shared" si="11"/>
        <v>69</v>
      </c>
    </row>
    <row r="110" spans="1:75" ht="15.75" customHeight="1" x14ac:dyDescent="0.2">
      <c r="A110" s="2">
        <v>107</v>
      </c>
      <c r="B110" s="8" t="s">
        <v>46</v>
      </c>
      <c r="C110" s="8" t="s">
        <v>6</v>
      </c>
      <c r="D110" s="8" t="s">
        <v>12</v>
      </c>
      <c r="E110" s="8" t="s">
        <v>9</v>
      </c>
      <c r="F110" s="8">
        <v>1</v>
      </c>
      <c r="G110" s="8" t="s">
        <v>11</v>
      </c>
      <c r="I110" s="3">
        <v>107</v>
      </c>
      <c r="J110" s="9">
        <v>5</v>
      </c>
      <c r="K110" s="9">
        <v>4</v>
      </c>
      <c r="L110" s="9">
        <v>4</v>
      </c>
      <c r="M110" s="9">
        <v>5</v>
      </c>
      <c r="N110" s="9">
        <v>4</v>
      </c>
      <c r="O110" s="9">
        <v>4</v>
      </c>
      <c r="P110" s="9">
        <v>4</v>
      </c>
      <c r="Q110" s="9">
        <v>4</v>
      </c>
      <c r="R110" s="9">
        <v>5</v>
      </c>
      <c r="S110" s="9">
        <v>5</v>
      </c>
      <c r="T110" s="9">
        <v>4</v>
      </c>
      <c r="U110" s="9">
        <v>5</v>
      </c>
      <c r="V110" s="9">
        <v>2</v>
      </c>
      <c r="W110" s="9">
        <v>1</v>
      </c>
      <c r="X110" s="9">
        <v>2</v>
      </c>
      <c r="Y110" s="9">
        <v>1</v>
      </c>
      <c r="Z110" s="9">
        <v>2</v>
      </c>
      <c r="AA110" s="9">
        <v>2</v>
      </c>
      <c r="AB110" s="9">
        <v>1</v>
      </c>
      <c r="AC110" s="9">
        <v>1</v>
      </c>
      <c r="AD110" s="9">
        <v>1</v>
      </c>
      <c r="AE110" s="128">
        <f t="shared" si="9"/>
        <v>66</v>
      </c>
      <c r="AG110" s="3">
        <v>107</v>
      </c>
      <c r="AH110" s="9">
        <v>4</v>
      </c>
      <c r="AI110" s="9">
        <v>5</v>
      </c>
      <c r="AJ110" s="9">
        <v>4</v>
      </c>
      <c r="AK110" s="9">
        <v>4</v>
      </c>
      <c r="AL110" s="9">
        <v>4</v>
      </c>
      <c r="AM110" s="9">
        <v>3</v>
      </c>
      <c r="AN110" s="9">
        <v>5</v>
      </c>
      <c r="AO110" s="9">
        <v>2</v>
      </c>
      <c r="AP110" s="9">
        <v>2</v>
      </c>
      <c r="AQ110" s="9">
        <v>1</v>
      </c>
      <c r="AR110" s="9">
        <v>2</v>
      </c>
      <c r="AS110" s="9">
        <v>1</v>
      </c>
      <c r="AT110" s="9">
        <v>1</v>
      </c>
      <c r="AU110" s="9">
        <v>2</v>
      </c>
      <c r="AV110" s="9">
        <v>2</v>
      </c>
      <c r="AW110" s="9">
        <v>5</v>
      </c>
      <c r="AX110" s="9">
        <v>3</v>
      </c>
      <c r="AY110" s="128">
        <f t="shared" si="10"/>
        <v>50</v>
      </c>
      <c r="BA110" s="3">
        <v>107</v>
      </c>
      <c r="BB110" s="9">
        <v>5</v>
      </c>
      <c r="BC110" s="9">
        <v>4</v>
      </c>
      <c r="BD110" s="9">
        <v>5</v>
      </c>
      <c r="BE110" s="9">
        <v>4</v>
      </c>
      <c r="BF110" s="9">
        <v>3</v>
      </c>
      <c r="BG110" s="9">
        <v>4</v>
      </c>
      <c r="BH110" s="9">
        <v>3</v>
      </c>
      <c r="BI110" s="9">
        <v>3</v>
      </c>
      <c r="BJ110" s="9">
        <v>3</v>
      </c>
      <c r="BK110" s="9">
        <v>3</v>
      </c>
      <c r="BL110" s="9">
        <v>4</v>
      </c>
      <c r="BM110" s="9">
        <v>3</v>
      </c>
      <c r="BN110" s="9">
        <v>5</v>
      </c>
      <c r="BO110" s="9">
        <v>4</v>
      </c>
      <c r="BP110" s="9">
        <v>3</v>
      </c>
      <c r="BQ110" s="9">
        <v>3</v>
      </c>
      <c r="BR110" s="9">
        <v>5</v>
      </c>
      <c r="BS110" s="9">
        <v>3</v>
      </c>
      <c r="BT110" s="9">
        <v>5</v>
      </c>
      <c r="BU110" s="9">
        <v>4</v>
      </c>
      <c r="BV110" s="9">
        <v>3</v>
      </c>
      <c r="BW110" s="128">
        <f t="shared" si="11"/>
        <v>79</v>
      </c>
    </row>
    <row r="111" spans="1:75" ht="15.75" customHeight="1" x14ac:dyDescent="0.2">
      <c r="A111" s="3">
        <v>108</v>
      </c>
      <c r="B111" s="8" t="s">
        <v>46</v>
      </c>
      <c r="C111" s="8" t="s">
        <v>48</v>
      </c>
      <c r="D111" s="8" t="s">
        <v>12</v>
      </c>
      <c r="E111" s="8" t="s">
        <v>9</v>
      </c>
      <c r="F111" s="8">
        <v>2</v>
      </c>
      <c r="G111" s="8" t="s">
        <v>47</v>
      </c>
      <c r="I111" s="3">
        <v>108</v>
      </c>
      <c r="J111" s="9">
        <v>5</v>
      </c>
      <c r="K111" s="9">
        <v>4</v>
      </c>
      <c r="L111" s="9">
        <v>5</v>
      </c>
      <c r="M111" s="9">
        <v>4</v>
      </c>
      <c r="N111" s="9">
        <v>5</v>
      </c>
      <c r="O111" s="9">
        <v>4</v>
      </c>
      <c r="P111" s="9">
        <v>4</v>
      </c>
      <c r="Q111" s="9">
        <v>5</v>
      </c>
      <c r="R111" s="9">
        <v>4</v>
      </c>
      <c r="S111" s="9">
        <v>4</v>
      </c>
      <c r="T111" s="9">
        <v>4</v>
      </c>
      <c r="U111" s="9">
        <v>5</v>
      </c>
      <c r="V111" s="9">
        <v>2</v>
      </c>
      <c r="W111" s="9">
        <v>1</v>
      </c>
      <c r="X111" s="9">
        <v>2</v>
      </c>
      <c r="Y111" s="9">
        <v>2</v>
      </c>
      <c r="Z111" s="9">
        <v>1</v>
      </c>
      <c r="AA111" s="9">
        <v>2</v>
      </c>
      <c r="AB111" s="9">
        <v>2</v>
      </c>
      <c r="AC111" s="9">
        <v>2</v>
      </c>
      <c r="AD111" s="9">
        <v>2</v>
      </c>
      <c r="AE111" s="128">
        <f t="shared" si="9"/>
        <v>69</v>
      </c>
      <c r="AG111" s="3">
        <v>108</v>
      </c>
      <c r="AH111" s="9">
        <v>5</v>
      </c>
      <c r="AI111" s="9">
        <v>4</v>
      </c>
      <c r="AJ111" s="9">
        <v>5</v>
      </c>
      <c r="AK111" s="9">
        <v>4</v>
      </c>
      <c r="AL111" s="9">
        <v>4</v>
      </c>
      <c r="AM111" s="9">
        <v>4</v>
      </c>
      <c r="AN111" s="9">
        <v>2</v>
      </c>
      <c r="AO111" s="9">
        <v>1</v>
      </c>
      <c r="AP111" s="9">
        <v>2</v>
      </c>
      <c r="AQ111" s="9">
        <v>2</v>
      </c>
      <c r="AR111" s="9">
        <v>1</v>
      </c>
      <c r="AS111" s="9">
        <v>2</v>
      </c>
      <c r="AT111" s="9">
        <v>2</v>
      </c>
      <c r="AU111" s="9">
        <v>3</v>
      </c>
      <c r="AV111" s="9">
        <v>3</v>
      </c>
      <c r="AW111" s="9">
        <v>5</v>
      </c>
      <c r="AX111" s="9">
        <v>2</v>
      </c>
      <c r="AY111" s="128">
        <f t="shared" si="10"/>
        <v>51</v>
      </c>
      <c r="BA111" s="3">
        <v>108</v>
      </c>
      <c r="BB111" s="9">
        <v>5</v>
      </c>
      <c r="BC111" s="9">
        <v>5</v>
      </c>
      <c r="BD111" s="9">
        <v>4</v>
      </c>
      <c r="BE111" s="9">
        <v>4</v>
      </c>
      <c r="BF111" s="9">
        <v>3</v>
      </c>
      <c r="BG111" s="9">
        <v>4</v>
      </c>
      <c r="BH111" s="9">
        <v>4</v>
      </c>
      <c r="BI111" s="9">
        <v>3</v>
      </c>
      <c r="BJ111" s="9">
        <v>3</v>
      </c>
      <c r="BK111" s="9">
        <v>3</v>
      </c>
      <c r="BL111" s="9">
        <v>4</v>
      </c>
      <c r="BM111" s="9">
        <v>3</v>
      </c>
      <c r="BN111" s="9">
        <v>3</v>
      </c>
      <c r="BO111" s="9">
        <v>5</v>
      </c>
      <c r="BP111" s="9">
        <v>3</v>
      </c>
      <c r="BQ111" s="9">
        <v>5</v>
      </c>
      <c r="BR111" s="9">
        <v>5</v>
      </c>
      <c r="BS111" s="9">
        <v>3</v>
      </c>
      <c r="BT111" s="9">
        <v>3</v>
      </c>
      <c r="BU111" s="9">
        <v>4</v>
      </c>
      <c r="BV111" s="9">
        <v>5</v>
      </c>
      <c r="BW111" s="128">
        <f t="shared" si="11"/>
        <v>81</v>
      </c>
    </row>
    <row r="112" spans="1:75" ht="15.75" customHeight="1" x14ac:dyDescent="0.2">
      <c r="A112" s="2">
        <v>109</v>
      </c>
      <c r="B112" s="8" t="s">
        <v>46</v>
      </c>
      <c r="C112" s="8" t="s">
        <v>48</v>
      </c>
      <c r="D112" s="8" t="s">
        <v>10</v>
      </c>
      <c r="E112" s="8" t="s">
        <v>50</v>
      </c>
      <c r="F112" s="8">
        <v>2</v>
      </c>
      <c r="G112" s="8" t="s">
        <v>11</v>
      </c>
      <c r="I112" s="3">
        <v>109</v>
      </c>
      <c r="J112" s="9">
        <v>5</v>
      </c>
      <c r="K112" s="9">
        <v>4</v>
      </c>
      <c r="L112" s="9">
        <v>5</v>
      </c>
      <c r="M112" s="9">
        <v>4</v>
      </c>
      <c r="N112" s="9">
        <v>5</v>
      </c>
      <c r="O112" s="9">
        <v>4</v>
      </c>
      <c r="P112" s="9">
        <v>4</v>
      </c>
      <c r="Q112" s="9">
        <v>4</v>
      </c>
      <c r="R112" s="9">
        <v>5</v>
      </c>
      <c r="S112" s="9">
        <v>4</v>
      </c>
      <c r="T112" s="9">
        <v>4</v>
      </c>
      <c r="U112" s="9">
        <v>5</v>
      </c>
      <c r="V112" s="9">
        <v>1</v>
      </c>
      <c r="W112" s="9">
        <v>2</v>
      </c>
      <c r="X112" s="9">
        <v>2</v>
      </c>
      <c r="Y112" s="9">
        <v>1</v>
      </c>
      <c r="Z112" s="9">
        <v>2</v>
      </c>
      <c r="AA112" s="9">
        <v>1</v>
      </c>
      <c r="AB112" s="9">
        <v>1</v>
      </c>
      <c r="AC112" s="9">
        <v>2</v>
      </c>
      <c r="AD112" s="9">
        <v>2</v>
      </c>
      <c r="AE112" s="128">
        <f t="shared" si="9"/>
        <v>67</v>
      </c>
      <c r="AG112" s="3">
        <v>109</v>
      </c>
      <c r="AH112" s="9">
        <v>4</v>
      </c>
      <c r="AI112" s="9">
        <v>5</v>
      </c>
      <c r="AJ112" s="9">
        <v>4</v>
      </c>
      <c r="AK112" s="9">
        <v>5</v>
      </c>
      <c r="AL112" s="9">
        <v>5</v>
      </c>
      <c r="AM112" s="9">
        <v>5</v>
      </c>
      <c r="AN112" s="9">
        <v>1</v>
      </c>
      <c r="AO112" s="9">
        <v>2</v>
      </c>
      <c r="AP112" s="9">
        <v>2</v>
      </c>
      <c r="AQ112" s="9">
        <v>2</v>
      </c>
      <c r="AR112" s="9">
        <v>1</v>
      </c>
      <c r="AS112" s="9">
        <v>1</v>
      </c>
      <c r="AT112" s="9">
        <v>3</v>
      </c>
      <c r="AU112" s="9">
        <v>2</v>
      </c>
      <c r="AV112" s="9">
        <v>5</v>
      </c>
      <c r="AW112" s="9">
        <v>3</v>
      </c>
      <c r="AX112" s="9">
        <v>4</v>
      </c>
      <c r="AY112" s="128">
        <f t="shared" si="10"/>
        <v>54</v>
      </c>
      <c r="BA112" s="3">
        <v>109</v>
      </c>
      <c r="BB112" s="9">
        <v>5</v>
      </c>
      <c r="BC112" s="9">
        <v>4</v>
      </c>
      <c r="BD112" s="9">
        <v>5</v>
      </c>
      <c r="BE112" s="9">
        <v>5</v>
      </c>
      <c r="BF112" s="9">
        <v>4</v>
      </c>
      <c r="BG112" s="9">
        <v>5</v>
      </c>
      <c r="BH112" s="9">
        <v>4</v>
      </c>
      <c r="BI112" s="9">
        <v>5</v>
      </c>
      <c r="BJ112" s="9">
        <v>5</v>
      </c>
      <c r="BK112" s="9">
        <v>5</v>
      </c>
      <c r="BL112" s="9">
        <v>3</v>
      </c>
      <c r="BM112" s="9">
        <v>4</v>
      </c>
      <c r="BN112" s="9">
        <v>4</v>
      </c>
      <c r="BO112" s="9">
        <v>5</v>
      </c>
      <c r="BP112" s="9">
        <v>3</v>
      </c>
      <c r="BQ112" s="9">
        <v>4</v>
      </c>
      <c r="BR112" s="9">
        <v>4</v>
      </c>
      <c r="BS112" s="9">
        <v>4</v>
      </c>
      <c r="BT112" s="9">
        <v>4</v>
      </c>
      <c r="BU112" s="9">
        <v>4</v>
      </c>
      <c r="BV112" s="9">
        <v>4</v>
      </c>
      <c r="BW112" s="128">
        <f t="shared" si="11"/>
        <v>90</v>
      </c>
    </row>
    <row r="113" spans="1:75" ht="15.75" customHeight="1" x14ac:dyDescent="0.2">
      <c r="A113" s="3">
        <v>110</v>
      </c>
      <c r="B113" s="8" t="s">
        <v>46</v>
      </c>
      <c r="C113" s="8" t="s">
        <v>6</v>
      </c>
      <c r="D113" s="8" t="s">
        <v>10</v>
      </c>
      <c r="E113" s="8" t="s">
        <v>9</v>
      </c>
      <c r="F113" s="8">
        <v>2</v>
      </c>
      <c r="G113" s="8" t="s">
        <v>11</v>
      </c>
      <c r="I113" s="3">
        <v>110</v>
      </c>
      <c r="J113" s="9">
        <v>5</v>
      </c>
      <c r="K113" s="9">
        <v>4</v>
      </c>
      <c r="L113" s="9">
        <v>5</v>
      </c>
      <c r="M113" s="9">
        <v>4</v>
      </c>
      <c r="N113" s="9">
        <v>4</v>
      </c>
      <c r="O113" s="9">
        <v>5</v>
      </c>
      <c r="P113" s="9">
        <v>5</v>
      </c>
      <c r="Q113" s="9">
        <v>4</v>
      </c>
      <c r="R113" s="9">
        <v>4</v>
      </c>
      <c r="S113" s="9">
        <v>5</v>
      </c>
      <c r="T113" s="9">
        <v>4</v>
      </c>
      <c r="U113" s="9">
        <v>5</v>
      </c>
      <c r="V113" s="9">
        <v>2</v>
      </c>
      <c r="W113" s="9">
        <v>1</v>
      </c>
      <c r="X113" s="9">
        <v>1</v>
      </c>
      <c r="Y113" s="9">
        <v>2</v>
      </c>
      <c r="Z113" s="9">
        <v>2</v>
      </c>
      <c r="AA113" s="9">
        <v>3</v>
      </c>
      <c r="AB113" s="9">
        <v>2</v>
      </c>
      <c r="AC113" s="9">
        <v>1</v>
      </c>
      <c r="AD113" s="9">
        <v>1</v>
      </c>
      <c r="AE113" s="128">
        <f t="shared" si="9"/>
        <v>69</v>
      </c>
      <c r="AG113" s="3">
        <v>110</v>
      </c>
      <c r="AH113" s="9">
        <v>4</v>
      </c>
      <c r="AI113" s="9">
        <v>4</v>
      </c>
      <c r="AJ113" s="9">
        <v>4</v>
      </c>
      <c r="AK113" s="9">
        <v>5</v>
      </c>
      <c r="AL113" s="9">
        <v>4</v>
      </c>
      <c r="AM113" s="9">
        <v>5</v>
      </c>
      <c r="AN113" s="9">
        <v>2</v>
      </c>
      <c r="AO113" s="9">
        <v>1</v>
      </c>
      <c r="AP113" s="9">
        <v>2</v>
      </c>
      <c r="AQ113" s="9">
        <v>2</v>
      </c>
      <c r="AR113" s="9">
        <v>1</v>
      </c>
      <c r="AS113" s="9">
        <v>2</v>
      </c>
      <c r="AT113" s="9">
        <v>1</v>
      </c>
      <c r="AU113" s="9">
        <v>2</v>
      </c>
      <c r="AV113" s="9">
        <v>3</v>
      </c>
      <c r="AW113" s="9">
        <v>5</v>
      </c>
      <c r="AX113" s="9">
        <v>2</v>
      </c>
      <c r="AY113" s="128">
        <f t="shared" si="10"/>
        <v>49</v>
      </c>
      <c r="BA113" s="3">
        <v>110</v>
      </c>
      <c r="BB113" s="9">
        <v>5</v>
      </c>
      <c r="BC113" s="9">
        <v>5</v>
      </c>
      <c r="BD113" s="9">
        <v>4</v>
      </c>
      <c r="BE113" s="9">
        <v>4</v>
      </c>
      <c r="BF113" s="9">
        <v>3</v>
      </c>
      <c r="BG113" s="9">
        <v>4</v>
      </c>
      <c r="BH113" s="9">
        <v>3</v>
      </c>
      <c r="BI113" s="9">
        <v>4</v>
      </c>
      <c r="BJ113" s="9">
        <v>3</v>
      </c>
      <c r="BK113" s="9">
        <v>3</v>
      </c>
      <c r="BL113" s="9">
        <v>3</v>
      </c>
      <c r="BM113" s="9">
        <v>3</v>
      </c>
      <c r="BN113" s="9">
        <v>4</v>
      </c>
      <c r="BO113" s="9">
        <v>5</v>
      </c>
      <c r="BP113" s="9">
        <v>3</v>
      </c>
      <c r="BQ113" s="9">
        <v>5</v>
      </c>
      <c r="BR113" s="9">
        <v>5</v>
      </c>
      <c r="BS113" s="9">
        <v>3</v>
      </c>
      <c r="BT113" s="9">
        <v>5</v>
      </c>
      <c r="BU113" s="9">
        <v>4</v>
      </c>
      <c r="BV113" s="9">
        <v>3</v>
      </c>
      <c r="BW113" s="128">
        <f t="shared" si="11"/>
        <v>81</v>
      </c>
    </row>
    <row r="114" spans="1:75" ht="15.75" customHeight="1" x14ac:dyDescent="0.2">
      <c r="A114"/>
    </row>
    <row r="115" spans="1:75" ht="15.75" customHeight="1" x14ac:dyDescent="0.2">
      <c r="A115"/>
    </row>
    <row r="116" spans="1:75" ht="15.75" customHeight="1" x14ac:dyDescent="0.2">
      <c r="A116"/>
    </row>
    <row r="117" spans="1:75" ht="15.75" customHeight="1" x14ac:dyDescent="0.2">
      <c r="A117"/>
    </row>
    <row r="118" spans="1:75" ht="15.75" customHeight="1" x14ac:dyDescent="0.2">
      <c r="A118"/>
    </row>
    <row r="119" spans="1:75" ht="15.75" customHeight="1" x14ac:dyDescent="0.2">
      <c r="A119"/>
    </row>
    <row r="120" spans="1:75" ht="15.75" customHeight="1" x14ac:dyDescent="0.2">
      <c r="A120"/>
    </row>
    <row r="121" spans="1:75" ht="15.75" customHeight="1" x14ac:dyDescent="0.2">
      <c r="A121"/>
    </row>
    <row r="122" spans="1:75" ht="15.75" customHeight="1" x14ac:dyDescent="0.2">
      <c r="A122"/>
    </row>
    <row r="123" spans="1:75" ht="15.75" customHeight="1" x14ac:dyDescent="0.2">
      <c r="A123"/>
    </row>
    <row r="124" spans="1:75" ht="15.75" customHeight="1" x14ac:dyDescent="0.2">
      <c r="A124"/>
    </row>
    <row r="125" spans="1:75" ht="15.75" customHeight="1" x14ac:dyDescent="0.2">
      <c r="A125"/>
    </row>
    <row r="126" spans="1:75" ht="15.75" customHeight="1" x14ac:dyDescent="0.2">
      <c r="A126"/>
    </row>
    <row r="127" spans="1:75" ht="15.75" customHeight="1" x14ac:dyDescent="0.2">
      <c r="A127"/>
    </row>
    <row r="128" spans="1:75" ht="15.75" customHeight="1" x14ac:dyDescent="0.2">
      <c r="A128"/>
    </row>
    <row r="129" spans="1:1" ht="15.75" customHeight="1" x14ac:dyDescent="0.2">
      <c r="A129"/>
    </row>
    <row r="130" spans="1:1" ht="15.75" customHeight="1" x14ac:dyDescent="0.2">
      <c r="A130"/>
    </row>
    <row r="131" spans="1:1" ht="15.75" customHeight="1" x14ac:dyDescent="0.2">
      <c r="A131"/>
    </row>
    <row r="132" spans="1:1" ht="15.75" customHeight="1" x14ac:dyDescent="0.2">
      <c r="A132"/>
    </row>
    <row r="133" spans="1:1" ht="15.75" customHeight="1" x14ac:dyDescent="0.2">
      <c r="A133"/>
    </row>
    <row r="134" spans="1:1" ht="15.75" customHeight="1" x14ac:dyDescent="0.2">
      <c r="A134"/>
    </row>
    <row r="135" spans="1:1" ht="15.75" customHeight="1" x14ac:dyDescent="0.2">
      <c r="A135"/>
    </row>
    <row r="136" spans="1:1" ht="15.75" customHeight="1" x14ac:dyDescent="0.2">
      <c r="A136"/>
    </row>
    <row r="137" spans="1:1" ht="15.75" customHeight="1" x14ac:dyDescent="0.2">
      <c r="A137"/>
    </row>
    <row r="138" spans="1:1" ht="15.75" customHeight="1" x14ac:dyDescent="0.2">
      <c r="A138"/>
    </row>
    <row r="139" spans="1:1" ht="15.75" customHeight="1" x14ac:dyDescent="0.2">
      <c r="A139"/>
    </row>
    <row r="140" spans="1:1" ht="15.75" customHeight="1" x14ac:dyDescent="0.2">
      <c r="A140"/>
    </row>
    <row r="141" spans="1:1" ht="15.75" customHeight="1" x14ac:dyDescent="0.2">
      <c r="A141"/>
    </row>
    <row r="142" spans="1:1" ht="15.75" customHeight="1" x14ac:dyDescent="0.2">
      <c r="A142"/>
    </row>
    <row r="143" spans="1:1" ht="15.75" customHeight="1" x14ac:dyDescent="0.2">
      <c r="A143"/>
    </row>
    <row r="144" spans="1:1" ht="15.75" customHeight="1" x14ac:dyDescent="0.2">
      <c r="A144"/>
    </row>
    <row r="145" spans="1:1" ht="15.75" customHeight="1" x14ac:dyDescent="0.2">
      <c r="A145"/>
    </row>
    <row r="146" spans="1:1" ht="15.75" customHeight="1" x14ac:dyDescent="0.2">
      <c r="A146"/>
    </row>
    <row r="147" spans="1:1" ht="15.75" customHeight="1" x14ac:dyDescent="0.2">
      <c r="A147"/>
    </row>
    <row r="148" spans="1:1" ht="15.75" customHeight="1" x14ac:dyDescent="0.2">
      <c r="A148"/>
    </row>
    <row r="149" spans="1:1" ht="15.75" customHeight="1" x14ac:dyDescent="0.2">
      <c r="A149"/>
    </row>
    <row r="150" spans="1:1" ht="15.75" customHeight="1" x14ac:dyDescent="0.2">
      <c r="A150"/>
    </row>
    <row r="151" spans="1:1" ht="15.75" customHeight="1" x14ac:dyDescent="0.2">
      <c r="A151"/>
    </row>
    <row r="152" spans="1:1" ht="15.75" customHeight="1" x14ac:dyDescent="0.2">
      <c r="A152"/>
    </row>
    <row r="153" spans="1:1" ht="15.75" customHeight="1" x14ac:dyDescent="0.2">
      <c r="A153"/>
    </row>
    <row r="154" spans="1:1" ht="15.75" customHeight="1" x14ac:dyDescent="0.2">
      <c r="A154"/>
    </row>
    <row r="155" spans="1:1" ht="15.75" customHeight="1" x14ac:dyDescent="0.2">
      <c r="A155"/>
    </row>
    <row r="156" spans="1:1" ht="15.75" customHeight="1" x14ac:dyDescent="0.2">
      <c r="A156"/>
    </row>
    <row r="157" spans="1:1" ht="15.75" customHeight="1" x14ac:dyDescent="0.2">
      <c r="A157"/>
    </row>
    <row r="158" spans="1:1" ht="15.75" customHeight="1" x14ac:dyDescent="0.2">
      <c r="A158"/>
    </row>
  </sheetData>
  <mergeCells count="8">
    <mergeCell ref="A2:A3"/>
    <mergeCell ref="BB2:BW2"/>
    <mergeCell ref="AH2:AY2"/>
    <mergeCell ref="BA2:BA3"/>
    <mergeCell ref="AG2:AG3"/>
    <mergeCell ref="B2:G2"/>
    <mergeCell ref="I2:I3"/>
    <mergeCell ref="J2:AE2"/>
  </mergeCells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12"/>
  <sheetViews>
    <sheetView topLeftCell="N34" zoomScale="115" zoomScaleNormal="115" workbookViewId="0">
      <selection activeCell="Y25" sqref="Y25"/>
    </sheetView>
  </sheetViews>
  <sheetFormatPr defaultRowHeight="12.75" x14ac:dyDescent="0.2"/>
  <cols>
    <col min="11" max="11" width="12" customWidth="1"/>
    <col min="12" max="12" width="21.85546875" customWidth="1"/>
    <col min="14" max="14" width="23.5703125" customWidth="1"/>
    <col min="15" max="15" width="13.28515625" customWidth="1"/>
  </cols>
  <sheetData>
    <row r="1" spans="1:15" x14ac:dyDescent="0.2">
      <c r="A1" s="210" t="s">
        <v>332</v>
      </c>
      <c r="B1" s="210"/>
      <c r="D1" s="210" t="s">
        <v>333</v>
      </c>
      <c r="E1" s="210"/>
      <c r="G1" s="210" t="s">
        <v>334</v>
      </c>
      <c r="H1" s="210"/>
    </row>
    <row r="2" spans="1:15" x14ac:dyDescent="0.2">
      <c r="A2" s="3" t="s">
        <v>21</v>
      </c>
      <c r="B2" s="164"/>
      <c r="D2" s="3" t="s">
        <v>21</v>
      </c>
      <c r="E2" s="164"/>
      <c r="G2" s="3" t="s">
        <v>21</v>
      </c>
      <c r="H2" s="164"/>
      <c r="K2" s="166" t="s">
        <v>349</v>
      </c>
    </row>
    <row r="3" spans="1:15" x14ac:dyDescent="0.2">
      <c r="A3" s="3">
        <v>79</v>
      </c>
      <c r="B3" s="164" t="str">
        <f>IF(A3&lt;71,"RENDAH",IF(A3&lt;90,"SEDANG",IF(A3&gt;90,"TINGGI",IF(A3=90,"TINGGI"))))</f>
        <v>SEDANG</v>
      </c>
      <c r="D3" s="3">
        <v>68</v>
      </c>
      <c r="E3" s="164" t="str">
        <f>IF(D3&lt;56,"RENDAH",IF(D3&lt;74,"SEDANG",IF(D3&gt;74,"TINGGI")))</f>
        <v>SEDANG</v>
      </c>
      <c r="G3" s="3">
        <v>82</v>
      </c>
      <c r="H3" s="164" t="str">
        <f>IF(G3&lt;80,"RENDAH",IF(G3&lt;93,"SEDANG",IF(G3&gt;93,"TINGGI",IF(G3=93,"TINGGI"))))</f>
        <v>SEDANG</v>
      </c>
      <c r="N3" s="201" t="s">
        <v>346</v>
      </c>
      <c r="O3" s="212"/>
    </row>
    <row r="4" spans="1:15" x14ac:dyDescent="0.2">
      <c r="A4" s="3">
        <v>73</v>
      </c>
      <c r="B4" s="164" t="str">
        <f t="shared" ref="B4:B67" si="0">IF(A4&lt;71,"RENDAH",IF(A4&lt;90,"SEDANG",IF(A4&gt;90,"TINGGI",IF(A4=90,"TINGGI"))))</f>
        <v>SEDANG</v>
      </c>
      <c r="D4" s="3">
        <v>59</v>
      </c>
      <c r="E4" s="164" t="str">
        <f>IF(D4&lt;56,"RENDAH",IF(D4&lt;74,"SEDANG",IF(D4&gt;74,"TINGGI")))</f>
        <v>SEDANG</v>
      </c>
      <c r="G4" s="3">
        <v>76</v>
      </c>
      <c r="H4" s="164" t="str">
        <f t="shared" ref="H4:H67" si="1">IF(G4&lt;80,"RENDAH",IF(G4&lt;93,"SEDANG",IF(G4&gt;93,"TINGGI",IF(G4=93,"TINGGI"))))</f>
        <v>RENDAH</v>
      </c>
      <c r="K4" s="211" t="s">
        <v>335</v>
      </c>
      <c r="L4" s="209"/>
      <c r="N4" s="165" t="s">
        <v>341</v>
      </c>
      <c r="O4" s="164">
        <f>AVERAGE(A3:A112)</f>
        <v>80.7</v>
      </c>
    </row>
    <row r="5" spans="1:15" x14ac:dyDescent="0.2">
      <c r="A5" s="3">
        <v>91</v>
      </c>
      <c r="B5" s="164" t="str">
        <f t="shared" si="0"/>
        <v>TINGGI</v>
      </c>
      <c r="D5" s="3">
        <v>55</v>
      </c>
      <c r="E5" s="164" t="str">
        <f t="shared" ref="E5:E13" si="2">IF(D5&lt;56,"RENDAH",IF(D5&lt;74,"SEDANG",IF(D5&gt;74,"TINGGI")))</f>
        <v>RENDAH</v>
      </c>
      <c r="G5" s="3">
        <v>92</v>
      </c>
      <c r="H5" s="164" t="str">
        <f t="shared" si="1"/>
        <v>SEDANG</v>
      </c>
      <c r="K5" s="164" t="s">
        <v>336</v>
      </c>
      <c r="L5" s="165" t="s">
        <v>339</v>
      </c>
      <c r="N5" s="165" t="s">
        <v>342</v>
      </c>
      <c r="O5" s="167">
        <f>STDEV(A3:A112)</f>
        <v>9.6246529783742449</v>
      </c>
    </row>
    <row r="6" spans="1:15" x14ac:dyDescent="0.2">
      <c r="A6" s="3">
        <v>69</v>
      </c>
      <c r="B6" s="164" t="str">
        <f t="shared" si="0"/>
        <v>RENDAH</v>
      </c>
      <c r="D6" s="3">
        <v>64</v>
      </c>
      <c r="E6" s="164" t="str">
        <f t="shared" si="2"/>
        <v>SEDANG</v>
      </c>
      <c r="G6" s="3">
        <v>79</v>
      </c>
      <c r="H6" s="164" t="str">
        <f t="shared" si="1"/>
        <v>RENDAH</v>
      </c>
      <c r="K6" s="164" t="s">
        <v>337</v>
      </c>
      <c r="L6" s="165" t="s">
        <v>354</v>
      </c>
      <c r="N6" s="165" t="s">
        <v>343</v>
      </c>
      <c r="O6" s="168">
        <f>80.7-9.624652978</f>
        <v>71.075347022000003</v>
      </c>
    </row>
    <row r="7" spans="1:15" x14ac:dyDescent="0.2">
      <c r="A7" s="3">
        <v>75</v>
      </c>
      <c r="B7" s="164" t="str">
        <f t="shared" si="0"/>
        <v>SEDANG</v>
      </c>
      <c r="D7" s="3">
        <v>72</v>
      </c>
      <c r="E7" s="164" t="str">
        <f t="shared" si="2"/>
        <v>SEDANG</v>
      </c>
      <c r="G7" s="3">
        <v>85</v>
      </c>
      <c r="H7" s="164" t="str">
        <f t="shared" si="1"/>
        <v>SEDANG</v>
      </c>
      <c r="K7" s="164" t="s">
        <v>338</v>
      </c>
      <c r="L7" s="165" t="s">
        <v>340</v>
      </c>
      <c r="N7" s="165" t="s">
        <v>344</v>
      </c>
      <c r="O7" s="167">
        <f>80.7+9.624652978</f>
        <v>90.324652978000003</v>
      </c>
    </row>
    <row r="8" spans="1:15" x14ac:dyDescent="0.2">
      <c r="A8" s="3">
        <v>70</v>
      </c>
      <c r="B8" s="164" t="str">
        <f t="shared" si="0"/>
        <v>RENDAH</v>
      </c>
      <c r="D8" s="3">
        <v>54</v>
      </c>
      <c r="E8" s="164" t="str">
        <f t="shared" si="2"/>
        <v>RENDAH</v>
      </c>
      <c r="G8" s="3">
        <v>68</v>
      </c>
      <c r="H8" s="164" t="str">
        <f t="shared" si="1"/>
        <v>RENDAH</v>
      </c>
    </row>
    <row r="9" spans="1:15" x14ac:dyDescent="0.2">
      <c r="A9" s="3">
        <v>90</v>
      </c>
      <c r="B9" s="164" t="str">
        <f t="shared" si="0"/>
        <v>TINGGI</v>
      </c>
      <c r="D9" s="3">
        <v>73</v>
      </c>
      <c r="E9" s="164" t="str">
        <f t="shared" si="2"/>
        <v>SEDANG</v>
      </c>
      <c r="G9" s="3">
        <v>90</v>
      </c>
      <c r="H9" s="164" t="str">
        <f t="shared" si="1"/>
        <v>SEDANG</v>
      </c>
      <c r="K9" s="208" t="s">
        <v>345</v>
      </c>
      <c r="L9" s="209"/>
      <c r="N9" s="208" t="s">
        <v>347</v>
      </c>
      <c r="O9" s="209"/>
    </row>
    <row r="10" spans="1:15" x14ac:dyDescent="0.2">
      <c r="A10" s="3">
        <v>92</v>
      </c>
      <c r="B10" s="164" t="str">
        <f t="shared" si="0"/>
        <v>TINGGI</v>
      </c>
      <c r="D10" s="3">
        <v>73</v>
      </c>
      <c r="E10" s="164" t="str">
        <f t="shared" si="2"/>
        <v>SEDANG</v>
      </c>
      <c r="G10" s="3">
        <v>91</v>
      </c>
      <c r="H10" s="164" t="str">
        <f t="shared" si="1"/>
        <v>SEDANG</v>
      </c>
      <c r="K10" s="164" t="s">
        <v>336</v>
      </c>
      <c r="L10" s="165" t="s">
        <v>351</v>
      </c>
      <c r="N10" s="164" t="s">
        <v>336</v>
      </c>
      <c r="O10" s="165">
        <f>COUNTIF(B3:B112,"RENDAH")</f>
        <v>27</v>
      </c>
    </row>
    <row r="11" spans="1:15" x14ac:dyDescent="0.2">
      <c r="A11" s="3">
        <v>79</v>
      </c>
      <c r="B11" s="164" t="str">
        <f t="shared" si="0"/>
        <v>SEDANG</v>
      </c>
      <c r="D11" s="3">
        <v>58</v>
      </c>
      <c r="E11" s="164" t="str">
        <f t="shared" si="2"/>
        <v>SEDANG</v>
      </c>
      <c r="G11" s="3">
        <v>80</v>
      </c>
      <c r="H11" s="164" t="str">
        <f t="shared" si="1"/>
        <v>SEDANG</v>
      </c>
      <c r="K11" s="164" t="s">
        <v>337</v>
      </c>
      <c r="L11" s="165" t="s">
        <v>352</v>
      </c>
      <c r="N11" s="164" t="s">
        <v>337</v>
      </c>
      <c r="O11" s="165">
        <f>COUNTIF(B3:B113,"SEDANG")</f>
        <v>51</v>
      </c>
    </row>
    <row r="12" spans="1:15" x14ac:dyDescent="0.2">
      <c r="A12" s="3">
        <v>69</v>
      </c>
      <c r="B12" s="164" t="str">
        <f t="shared" si="0"/>
        <v>RENDAH</v>
      </c>
      <c r="D12" s="3">
        <v>65</v>
      </c>
      <c r="E12" s="164" t="str">
        <f t="shared" si="2"/>
        <v>SEDANG</v>
      </c>
      <c r="G12" s="3">
        <v>77</v>
      </c>
      <c r="H12" s="164" t="str">
        <f t="shared" si="1"/>
        <v>RENDAH</v>
      </c>
      <c r="K12" s="164" t="s">
        <v>338</v>
      </c>
      <c r="L12" s="165" t="s">
        <v>353</v>
      </c>
      <c r="N12" s="164" t="s">
        <v>338</v>
      </c>
      <c r="O12" s="165">
        <f>COUNTIF(B3:B114,"TINGGI")</f>
        <v>32</v>
      </c>
    </row>
    <row r="13" spans="1:15" x14ac:dyDescent="0.2">
      <c r="A13" s="3">
        <v>87</v>
      </c>
      <c r="B13" s="164" t="str">
        <f t="shared" si="0"/>
        <v>SEDANG</v>
      </c>
      <c r="D13" s="3">
        <v>71</v>
      </c>
      <c r="E13" s="164" t="str">
        <f t="shared" si="2"/>
        <v>SEDANG</v>
      </c>
      <c r="G13" s="3">
        <v>80</v>
      </c>
      <c r="H13" s="164" t="str">
        <f t="shared" si="1"/>
        <v>SEDANG</v>
      </c>
    </row>
    <row r="14" spans="1:15" x14ac:dyDescent="0.2">
      <c r="A14" s="3">
        <v>88</v>
      </c>
      <c r="B14" s="164" t="str">
        <f t="shared" si="0"/>
        <v>SEDANG</v>
      </c>
      <c r="D14" s="3">
        <v>74</v>
      </c>
      <c r="E14" s="164" t="str">
        <f>IF(D14&lt;56,"RENDAH",IF(D14&lt;74,"SEDANG",IF(D14&gt;74,"TINGGI",IF(D14=74,"TINGGI"))))</f>
        <v>TINGGI</v>
      </c>
      <c r="G14" s="3">
        <v>90</v>
      </c>
      <c r="H14" s="164" t="str">
        <f t="shared" si="1"/>
        <v>SEDANG</v>
      </c>
    </row>
    <row r="15" spans="1:15" x14ac:dyDescent="0.2">
      <c r="A15" s="3">
        <v>90</v>
      </c>
      <c r="B15" s="164" t="str">
        <f t="shared" si="0"/>
        <v>TINGGI</v>
      </c>
      <c r="D15" s="3">
        <v>74</v>
      </c>
      <c r="E15" s="164" t="str">
        <f t="shared" ref="E15:E78" si="3">IF(D15&lt;56,"RENDAH",IF(D15&lt;74,"SEDANG",IF(D15&gt;74,"TINGGI",IF(D15=74,"TINGGI"))))</f>
        <v>TINGGI</v>
      </c>
      <c r="G15" s="3">
        <v>92</v>
      </c>
      <c r="H15" s="164" t="str">
        <f t="shared" si="1"/>
        <v>SEDANG</v>
      </c>
    </row>
    <row r="16" spans="1:15" x14ac:dyDescent="0.2">
      <c r="A16" s="3">
        <v>80</v>
      </c>
      <c r="B16" s="164" t="str">
        <f t="shared" si="0"/>
        <v>SEDANG</v>
      </c>
      <c r="D16" s="3">
        <v>70</v>
      </c>
      <c r="E16" s="164" t="str">
        <f t="shared" si="3"/>
        <v>SEDANG</v>
      </c>
      <c r="G16" s="3">
        <v>90</v>
      </c>
      <c r="H16" s="164" t="str">
        <f t="shared" si="1"/>
        <v>SEDANG</v>
      </c>
      <c r="K16" s="213" t="s">
        <v>348</v>
      </c>
      <c r="L16" s="214"/>
    </row>
    <row r="17" spans="1:15" x14ac:dyDescent="0.2">
      <c r="A17" s="3">
        <v>89</v>
      </c>
      <c r="B17" s="164" t="str">
        <f t="shared" si="0"/>
        <v>SEDANG</v>
      </c>
      <c r="D17" s="3">
        <v>67</v>
      </c>
      <c r="E17" s="164" t="str">
        <f t="shared" si="3"/>
        <v>SEDANG</v>
      </c>
      <c r="G17" s="3">
        <v>82</v>
      </c>
      <c r="H17" s="164" t="str">
        <f t="shared" si="1"/>
        <v>SEDANG</v>
      </c>
      <c r="N17" s="201" t="s">
        <v>346</v>
      </c>
      <c r="O17" s="212"/>
    </row>
    <row r="18" spans="1:15" x14ac:dyDescent="0.2">
      <c r="A18" s="3">
        <v>92</v>
      </c>
      <c r="B18" s="164" t="str">
        <f t="shared" si="0"/>
        <v>TINGGI</v>
      </c>
      <c r="D18" s="3">
        <v>71</v>
      </c>
      <c r="E18" s="164" t="str">
        <f t="shared" si="3"/>
        <v>SEDANG</v>
      </c>
      <c r="G18" s="3">
        <v>92</v>
      </c>
      <c r="H18" s="164" t="str">
        <f t="shared" si="1"/>
        <v>SEDANG</v>
      </c>
      <c r="K18" s="211" t="s">
        <v>335</v>
      </c>
      <c r="L18" s="209"/>
      <c r="N18" s="165" t="s">
        <v>341</v>
      </c>
      <c r="O18" s="167">
        <f>AVERAGE(D3:D112)</f>
        <v>65.045454545454547</v>
      </c>
    </row>
    <row r="19" spans="1:15" x14ac:dyDescent="0.2">
      <c r="A19" s="3">
        <v>79</v>
      </c>
      <c r="B19" s="164" t="str">
        <f t="shared" si="0"/>
        <v>SEDANG</v>
      </c>
      <c r="D19" s="3">
        <v>64</v>
      </c>
      <c r="E19" s="164" t="str">
        <f t="shared" si="3"/>
        <v>SEDANG</v>
      </c>
      <c r="G19" s="3">
        <v>73</v>
      </c>
      <c r="H19" s="164" t="str">
        <f t="shared" si="1"/>
        <v>RENDAH</v>
      </c>
      <c r="K19" s="164" t="s">
        <v>336</v>
      </c>
      <c r="L19" s="165" t="s">
        <v>339</v>
      </c>
      <c r="N19" s="165" t="s">
        <v>342</v>
      </c>
      <c r="O19" s="167">
        <f>STDEV(D3:D112)</f>
        <v>9.1595304190725155</v>
      </c>
    </row>
    <row r="20" spans="1:15" x14ac:dyDescent="0.2">
      <c r="A20" s="3">
        <v>91</v>
      </c>
      <c r="B20" s="164" t="str">
        <f t="shared" si="0"/>
        <v>TINGGI</v>
      </c>
      <c r="D20" s="3">
        <v>67</v>
      </c>
      <c r="E20" s="164" t="str">
        <f t="shared" si="3"/>
        <v>SEDANG</v>
      </c>
      <c r="G20" s="3">
        <v>81</v>
      </c>
      <c r="H20" s="164" t="str">
        <f t="shared" si="1"/>
        <v>SEDANG</v>
      </c>
      <c r="K20" s="164" t="s">
        <v>337</v>
      </c>
      <c r="L20" s="165" t="s">
        <v>354</v>
      </c>
      <c r="N20" s="165" t="s">
        <v>343</v>
      </c>
      <c r="O20" s="168">
        <f>65.04545455-9.159530419</f>
        <v>55.885924131000003</v>
      </c>
    </row>
    <row r="21" spans="1:15" x14ac:dyDescent="0.2">
      <c r="A21" s="3">
        <v>89</v>
      </c>
      <c r="B21" s="164" t="str">
        <f t="shared" si="0"/>
        <v>SEDANG</v>
      </c>
      <c r="D21" s="3">
        <v>75</v>
      </c>
      <c r="E21" s="164" t="str">
        <f t="shared" si="3"/>
        <v>TINGGI</v>
      </c>
      <c r="G21" s="3">
        <v>92</v>
      </c>
      <c r="H21" s="164" t="str">
        <f t="shared" si="1"/>
        <v>SEDANG</v>
      </c>
      <c r="K21" s="164" t="s">
        <v>338</v>
      </c>
      <c r="L21" s="165" t="s">
        <v>340</v>
      </c>
      <c r="N21" s="165" t="s">
        <v>344</v>
      </c>
      <c r="O21" s="167">
        <f>65.04545455+9.159530419</f>
        <v>74.204984969000009</v>
      </c>
    </row>
    <row r="22" spans="1:15" x14ac:dyDescent="0.2">
      <c r="A22" s="3">
        <v>92</v>
      </c>
      <c r="B22" s="164" t="str">
        <f t="shared" si="0"/>
        <v>TINGGI</v>
      </c>
      <c r="D22" s="3">
        <v>70</v>
      </c>
      <c r="E22" s="164" t="str">
        <f t="shared" si="3"/>
        <v>SEDANG</v>
      </c>
      <c r="G22" s="3">
        <v>89</v>
      </c>
      <c r="H22" s="164" t="str">
        <f t="shared" si="1"/>
        <v>SEDANG</v>
      </c>
    </row>
    <row r="23" spans="1:15" x14ac:dyDescent="0.2">
      <c r="A23" s="3">
        <v>85</v>
      </c>
      <c r="B23" s="164" t="str">
        <f t="shared" si="0"/>
        <v>SEDANG</v>
      </c>
      <c r="D23" s="3">
        <v>71</v>
      </c>
      <c r="E23" s="164" t="str">
        <f t="shared" si="3"/>
        <v>SEDANG</v>
      </c>
      <c r="G23" s="3">
        <v>91</v>
      </c>
      <c r="H23" s="164" t="str">
        <f t="shared" si="1"/>
        <v>SEDANG</v>
      </c>
      <c r="K23" s="208" t="s">
        <v>345</v>
      </c>
      <c r="L23" s="209"/>
      <c r="N23" s="208" t="s">
        <v>347</v>
      </c>
      <c r="O23" s="209"/>
    </row>
    <row r="24" spans="1:15" x14ac:dyDescent="0.2">
      <c r="A24" s="3">
        <v>90</v>
      </c>
      <c r="B24" s="164" t="str">
        <f t="shared" si="0"/>
        <v>TINGGI</v>
      </c>
      <c r="D24" s="3">
        <v>70</v>
      </c>
      <c r="E24" s="164" t="str">
        <f t="shared" si="3"/>
        <v>SEDANG</v>
      </c>
      <c r="G24" s="3">
        <v>92</v>
      </c>
      <c r="H24" s="164" t="str">
        <f t="shared" si="1"/>
        <v>SEDANG</v>
      </c>
      <c r="K24" s="164" t="s">
        <v>336</v>
      </c>
      <c r="L24" s="165" t="s">
        <v>355</v>
      </c>
      <c r="N24" s="164" t="s">
        <v>336</v>
      </c>
      <c r="O24" s="165">
        <f>COUNTIF(E3:E112,"RENDAH")</f>
        <v>25</v>
      </c>
    </row>
    <row r="25" spans="1:15" x14ac:dyDescent="0.2">
      <c r="A25" s="3">
        <v>87</v>
      </c>
      <c r="B25" s="164" t="str">
        <f t="shared" si="0"/>
        <v>SEDANG</v>
      </c>
      <c r="D25" s="3">
        <v>74</v>
      </c>
      <c r="E25" s="164" t="str">
        <f t="shared" si="3"/>
        <v>TINGGI</v>
      </c>
      <c r="G25" s="3">
        <v>91</v>
      </c>
      <c r="H25" s="164" t="str">
        <f t="shared" si="1"/>
        <v>SEDANG</v>
      </c>
      <c r="K25" s="164" t="s">
        <v>337</v>
      </c>
      <c r="L25" s="165" t="s">
        <v>356</v>
      </c>
      <c r="N25" s="164" t="s">
        <v>337</v>
      </c>
      <c r="O25" s="165">
        <f>COUNTIF(E3:E113,"SEDANG")</f>
        <v>62</v>
      </c>
    </row>
    <row r="26" spans="1:15" x14ac:dyDescent="0.2">
      <c r="A26" s="3">
        <v>91</v>
      </c>
      <c r="B26" s="164" t="str">
        <f t="shared" si="0"/>
        <v>TINGGI</v>
      </c>
      <c r="D26" s="3">
        <v>74</v>
      </c>
      <c r="E26" s="164" t="str">
        <f t="shared" si="3"/>
        <v>TINGGI</v>
      </c>
      <c r="G26" s="3">
        <v>92</v>
      </c>
      <c r="H26" s="164" t="str">
        <f t="shared" si="1"/>
        <v>SEDANG</v>
      </c>
      <c r="K26" s="164" t="s">
        <v>338</v>
      </c>
      <c r="L26" s="165" t="s">
        <v>357</v>
      </c>
      <c r="N26" s="164" t="s">
        <v>338</v>
      </c>
      <c r="O26" s="165">
        <f>COUNTIF(E3:E114,"TINGGI")</f>
        <v>23</v>
      </c>
    </row>
    <row r="27" spans="1:15" x14ac:dyDescent="0.2">
      <c r="A27" s="3">
        <v>90</v>
      </c>
      <c r="B27" s="164" t="str">
        <f t="shared" si="0"/>
        <v>TINGGI</v>
      </c>
      <c r="D27" s="3">
        <v>70</v>
      </c>
      <c r="E27" s="164" t="str">
        <f t="shared" si="3"/>
        <v>SEDANG</v>
      </c>
      <c r="G27" s="3">
        <v>90</v>
      </c>
      <c r="H27" s="164" t="str">
        <f t="shared" si="1"/>
        <v>SEDANG</v>
      </c>
    </row>
    <row r="28" spans="1:15" x14ac:dyDescent="0.2">
      <c r="A28" s="3">
        <v>90</v>
      </c>
      <c r="B28" s="164" t="str">
        <f t="shared" si="0"/>
        <v>TINGGI</v>
      </c>
      <c r="D28" s="3">
        <v>68</v>
      </c>
      <c r="E28" s="164" t="str">
        <f t="shared" si="3"/>
        <v>SEDANG</v>
      </c>
      <c r="G28" s="3">
        <v>94</v>
      </c>
      <c r="H28" s="164" t="str">
        <f t="shared" si="1"/>
        <v>TINGGI</v>
      </c>
    </row>
    <row r="29" spans="1:15" x14ac:dyDescent="0.2">
      <c r="A29" s="3">
        <v>86</v>
      </c>
      <c r="B29" s="164" t="str">
        <f t="shared" si="0"/>
        <v>SEDANG</v>
      </c>
      <c r="D29" s="3">
        <v>74</v>
      </c>
      <c r="E29" s="164" t="str">
        <f t="shared" si="3"/>
        <v>TINGGI</v>
      </c>
      <c r="G29" s="3">
        <v>91</v>
      </c>
      <c r="H29" s="164" t="str">
        <f t="shared" si="1"/>
        <v>SEDANG</v>
      </c>
    </row>
    <row r="30" spans="1:15" x14ac:dyDescent="0.2">
      <c r="A30" s="3">
        <v>90</v>
      </c>
      <c r="B30" s="164" t="str">
        <f t="shared" si="0"/>
        <v>TINGGI</v>
      </c>
      <c r="D30" s="3">
        <v>73</v>
      </c>
      <c r="E30" s="164" t="str">
        <f t="shared" si="3"/>
        <v>SEDANG</v>
      </c>
      <c r="G30" s="3">
        <v>92</v>
      </c>
      <c r="H30" s="164" t="str">
        <f t="shared" si="1"/>
        <v>SEDANG</v>
      </c>
      <c r="K30" s="213" t="s">
        <v>350</v>
      </c>
      <c r="L30" s="214"/>
    </row>
    <row r="31" spans="1:15" x14ac:dyDescent="0.2">
      <c r="A31" s="3">
        <v>91</v>
      </c>
      <c r="B31" s="164" t="str">
        <f t="shared" si="0"/>
        <v>TINGGI</v>
      </c>
      <c r="D31" s="3">
        <v>73</v>
      </c>
      <c r="E31" s="164" t="str">
        <f t="shared" si="3"/>
        <v>SEDANG</v>
      </c>
      <c r="G31" s="3">
        <v>90</v>
      </c>
      <c r="H31" s="164" t="str">
        <f t="shared" si="1"/>
        <v>SEDANG</v>
      </c>
      <c r="N31" s="201" t="s">
        <v>346</v>
      </c>
      <c r="O31" s="212"/>
    </row>
    <row r="32" spans="1:15" x14ac:dyDescent="0.2">
      <c r="A32" s="3">
        <v>89</v>
      </c>
      <c r="B32" s="164" t="str">
        <f t="shared" si="0"/>
        <v>SEDANG</v>
      </c>
      <c r="D32" s="3">
        <v>74</v>
      </c>
      <c r="E32" s="164" t="str">
        <f t="shared" si="3"/>
        <v>TINGGI</v>
      </c>
      <c r="G32" s="3">
        <v>92</v>
      </c>
      <c r="H32" s="164" t="str">
        <f t="shared" si="1"/>
        <v>SEDANG</v>
      </c>
      <c r="K32" s="211" t="s">
        <v>335</v>
      </c>
      <c r="L32" s="209"/>
      <c r="N32" s="165" t="s">
        <v>341</v>
      </c>
      <c r="O32" s="167">
        <f>AVERAGE(G3:G112)</f>
        <v>86.536363636363632</v>
      </c>
    </row>
    <row r="33" spans="1:15" x14ac:dyDescent="0.2">
      <c r="A33" s="3">
        <v>76</v>
      </c>
      <c r="B33" s="164" t="str">
        <f t="shared" si="0"/>
        <v>SEDANG</v>
      </c>
      <c r="D33" s="3">
        <v>59</v>
      </c>
      <c r="E33" s="164" t="str">
        <f t="shared" si="3"/>
        <v>SEDANG</v>
      </c>
      <c r="G33" s="3">
        <v>92</v>
      </c>
      <c r="H33" s="164" t="str">
        <f t="shared" si="1"/>
        <v>SEDANG</v>
      </c>
      <c r="K33" s="164" t="s">
        <v>336</v>
      </c>
      <c r="L33" s="165" t="s">
        <v>339</v>
      </c>
      <c r="N33" s="165" t="s">
        <v>342</v>
      </c>
      <c r="O33" s="167">
        <f>STDEV(G3:G112)</f>
        <v>6.7805405223191748</v>
      </c>
    </row>
    <row r="34" spans="1:15" x14ac:dyDescent="0.2">
      <c r="A34" s="3">
        <v>70</v>
      </c>
      <c r="B34" s="164" t="str">
        <f t="shared" si="0"/>
        <v>RENDAH</v>
      </c>
      <c r="D34" s="3">
        <v>55</v>
      </c>
      <c r="E34" s="164" t="str">
        <f t="shared" si="3"/>
        <v>RENDAH</v>
      </c>
      <c r="G34" s="3">
        <v>89</v>
      </c>
      <c r="H34" s="164" t="str">
        <f t="shared" si="1"/>
        <v>SEDANG</v>
      </c>
      <c r="K34" s="164" t="s">
        <v>337</v>
      </c>
      <c r="L34" s="165" t="s">
        <v>354</v>
      </c>
      <c r="N34" s="165" t="s">
        <v>343</v>
      </c>
      <c r="O34" s="168">
        <f>86.53636364-6.780540522</f>
        <v>79.755823118000009</v>
      </c>
    </row>
    <row r="35" spans="1:15" x14ac:dyDescent="0.2">
      <c r="A35" s="3">
        <v>69</v>
      </c>
      <c r="B35" s="164" t="str">
        <f t="shared" si="0"/>
        <v>RENDAH</v>
      </c>
      <c r="D35" s="3">
        <v>64</v>
      </c>
      <c r="E35" s="164" t="str">
        <f t="shared" si="3"/>
        <v>SEDANG</v>
      </c>
      <c r="G35" s="3">
        <v>76</v>
      </c>
      <c r="H35" s="164" t="str">
        <f t="shared" si="1"/>
        <v>RENDAH</v>
      </c>
      <c r="K35" s="164" t="s">
        <v>338</v>
      </c>
      <c r="L35" s="165" t="s">
        <v>340</v>
      </c>
      <c r="N35" s="165" t="s">
        <v>344</v>
      </c>
      <c r="O35" s="168">
        <f>86.53636364+6.780540522</f>
        <v>93.316904162</v>
      </c>
    </row>
    <row r="36" spans="1:15" x14ac:dyDescent="0.2">
      <c r="A36" s="3">
        <v>76</v>
      </c>
      <c r="B36" s="164" t="str">
        <f t="shared" si="0"/>
        <v>SEDANG</v>
      </c>
      <c r="D36" s="3">
        <v>58</v>
      </c>
      <c r="E36" s="164" t="str">
        <f t="shared" si="3"/>
        <v>SEDANG</v>
      </c>
      <c r="G36" s="3">
        <v>67</v>
      </c>
      <c r="H36" s="164" t="str">
        <f t="shared" si="1"/>
        <v>RENDAH</v>
      </c>
    </row>
    <row r="37" spans="1:15" x14ac:dyDescent="0.2">
      <c r="A37" s="3">
        <v>77</v>
      </c>
      <c r="B37" s="164" t="str">
        <f t="shared" si="0"/>
        <v>SEDANG</v>
      </c>
      <c r="D37" s="3">
        <v>60</v>
      </c>
      <c r="E37" s="164" t="str">
        <f t="shared" si="3"/>
        <v>SEDANG</v>
      </c>
      <c r="G37" s="3">
        <v>83</v>
      </c>
      <c r="H37" s="164" t="str">
        <f t="shared" si="1"/>
        <v>SEDANG</v>
      </c>
      <c r="K37" s="208" t="s">
        <v>345</v>
      </c>
      <c r="L37" s="209"/>
      <c r="N37" s="208" t="s">
        <v>347</v>
      </c>
      <c r="O37" s="209"/>
    </row>
    <row r="38" spans="1:15" x14ac:dyDescent="0.2">
      <c r="A38" s="3">
        <v>82</v>
      </c>
      <c r="B38" s="164" t="str">
        <f t="shared" si="0"/>
        <v>SEDANG</v>
      </c>
      <c r="D38" s="3">
        <v>64</v>
      </c>
      <c r="E38" s="164" t="str">
        <f t="shared" si="3"/>
        <v>SEDANG</v>
      </c>
      <c r="G38" s="3">
        <v>76</v>
      </c>
      <c r="H38" s="164" t="str">
        <f t="shared" si="1"/>
        <v>RENDAH</v>
      </c>
      <c r="K38" s="164" t="s">
        <v>336</v>
      </c>
      <c r="L38" s="165" t="s">
        <v>358</v>
      </c>
      <c r="N38" s="164" t="s">
        <v>336</v>
      </c>
      <c r="O38" s="165">
        <f>COUNTIF(H3:H112,"RENDAH")</f>
        <v>18</v>
      </c>
    </row>
    <row r="39" spans="1:15" x14ac:dyDescent="0.2">
      <c r="A39" s="3">
        <v>90</v>
      </c>
      <c r="B39" s="164" t="str">
        <f t="shared" si="0"/>
        <v>TINGGI</v>
      </c>
      <c r="D39" s="3">
        <v>74</v>
      </c>
      <c r="E39" s="164" t="str">
        <f t="shared" si="3"/>
        <v>TINGGI</v>
      </c>
      <c r="G39" s="3">
        <v>90</v>
      </c>
      <c r="H39" s="164" t="str">
        <f t="shared" si="1"/>
        <v>SEDANG</v>
      </c>
      <c r="K39" s="164" t="s">
        <v>337</v>
      </c>
      <c r="L39" s="165" t="s">
        <v>359</v>
      </c>
      <c r="N39" s="164" t="s">
        <v>337</v>
      </c>
      <c r="O39" s="165">
        <f>COUNTIF(H3:H113,"SEDANG")</f>
        <v>87</v>
      </c>
    </row>
    <row r="40" spans="1:15" x14ac:dyDescent="0.2">
      <c r="A40" s="3">
        <v>89</v>
      </c>
      <c r="B40" s="164" t="str">
        <f t="shared" si="0"/>
        <v>SEDANG</v>
      </c>
      <c r="D40" s="3">
        <v>72</v>
      </c>
      <c r="E40" s="164" t="str">
        <f t="shared" si="3"/>
        <v>SEDANG</v>
      </c>
      <c r="G40" s="3">
        <v>90</v>
      </c>
      <c r="H40" s="164" t="str">
        <f t="shared" si="1"/>
        <v>SEDANG</v>
      </c>
      <c r="K40" s="164" t="s">
        <v>338</v>
      </c>
      <c r="L40" s="165" t="s">
        <v>360</v>
      </c>
      <c r="N40" s="164" t="s">
        <v>338</v>
      </c>
      <c r="O40" s="165">
        <f>COUNTIF(H3:H114,"TINGGI")</f>
        <v>5</v>
      </c>
    </row>
    <row r="41" spans="1:15" x14ac:dyDescent="0.2">
      <c r="A41" s="3">
        <v>89</v>
      </c>
      <c r="B41" s="164" t="str">
        <f t="shared" si="0"/>
        <v>SEDANG</v>
      </c>
      <c r="D41" s="3">
        <v>70</v>
      </c>
      <c r="E41" s="164" t="str">
        <f t="shared" si="3"/>
        <v>SEDANG</v>
      </c>
      <c r="G41" s="3">
        <v>92</v>
      </c>
      <c r="H41" s="164" t="str">
        <f t="shared" si="1"/>
        <v>SEDANG</v>
      </c>
    </row>
    <row r="42" spans="1:15" x14ac:dyDescent="0.2">
      <c r="A42" s="3">
        <v>87</v>
      </c>
      <c r="B42" s="164" t="str">
        <f t="shared" si="0"/>
        <v>SEDANG</v>
      </c>
      <c r="D42" s="3">
        <v>74</v>
      </c>
      <c r="E42" s="164" t="str">
        <f t="shared" si="3"/>
        <v>TINGGI</v>
      </c>
      <c r="G42" s="3">
        <v>90</v>
      </c>
      <c r="H42" s="164" t="str">
        <f t="shared" si="1"/>
        <v>SEDANG</v>
      </c>
    </row>
    <row r="43" spans="1:15" x14ac:dyDescent="0.2">
      <c r="A43" s="3">
        <v>90</v>
      </c>
      <c r="B43" s="164" t="str">
        <f t="shared" si="0"/>
        <v>TINGGI</v>
      </c>
      <c r="D43" s="3">
        <v>71</v>
      </c>
      <c r="E43" s="164" t="str">
        <f t="shared" si="3"/>
        <v>SEDANG</v>
      </c>
      <c r="G43" s="3">
        <v>87</v>
      </c>
      <c r="H43" s="164" t="str">
        <f t="shared" si="1"/>
        <v>SEDANG</v>
      </c>
    </row>
    <row r="44" spans="1:15" x14ac:dyDescent="0.2">
      <c r="A44" s="3">
        <v>89</v>
      </c>
      <c r="B44" s="164" t="str">
        <f t="shared" si="0"/>
        <v>SEDANG</v>
      </c>
      <c r="D44" s="3">
        <v>73</v>
      </c>
      <c r="E44" s="164" t="str">
        <f t="shared" si="3"/>
        <v>SEDANG</v>
      </c>
      <c r="G44" s="3">
        <v>92</v>
      </c>
      <c r="H44" s="164" t="str">
        <f t="shared" si="1"/>
        <v>SEDANG</v>
      </c>
    </row>
    <row r="45" spans="1:15" x14ac:dyDescent="0.2">
      <c r="A45" s="3">
        <v>81</v>
      </c>
      <c r="B45" s="164" t="str">
        <f t="shared" si="0"/>
        <v>SEDANG</v>
      </c>
      <c r="D45" s="3">
        <v>68</v>
      </c>
      <c r="E45" s="164" t="str">
        <f t="shared" si="3"/>
        <v>SEDANG</v>
      </c>
      <c r="G45" s="3">
        <v>85</v>
      </c>
      <c r="H45" s="164" t="str">
        <f t="shared" si="1"/>
        <v>SEDANG</v>
      </c>
    </row>
    <row r="46" spans="1:15" x14ac:dyDescent="0.2">
      <c r="A46" s="3">
        <v>89</v>
      </c>
      <c r="B46" s="164" t="str">
        <f t="shared" si="0"/>
        <v>SEDANG</v>
      </c>
      <c r="D46" s="3">
        <v>68</v>
      </c>
      <c r="E46" s="164" t="str">
        <f t="shared" si="3"/>
        <v>SEDANG</v>
      </c>
      <c r="G46" s="3">
        <v>82</v>
      </c>
      <c r="H46" s="164" t="str">
        <f t="shared" si="1"/>
        <v>SEDANG</v>
      </c>
    </row>
    <row r="47" spans="1:15" x14ac:dyDescent="0.2">
      <c r="A47" s="3">
        <v>80</v>
      </c>
      <c r="B47" s="164" t="str">
        <f t="shared" si="0"/>
        <v>SEDANG</v>
      </c>
      <c r="D47" s="3">
        <v>70</v>
      </c>
      <c r="E47" s="164" t="str">
        <f t="shared" si="3"/>
        <v>SEDANG</v>
      </c>
      <c r="G47" s="3">
        <v>91</v>
      </c>
      <c r="H47" s="164" t="str">
        <f t="shared" si="1"/>
        <v>SEDANG</v>
      </c>
    </row>
    <row r="48" spans="1:15" x14ac:dyDescent="0.2">
      <c r="A48" s="3">
        <v>85</v>
      </c>
      <c r="B48" s="164" t="str">
        <f t="shared" si="0"/>
        <v>SEDANG</v>
      </c>
      <c r="D48" s="3">
        <v>69</v>
      </c>
      <c r="E48" s="164" t="str">
        <f t="shared" si="3"/>
        <v>SEDANG</v>
      </c>
      <c r="G48" s="3">
        <v>92</v>
      </c>
      <c r="H48" s="164" t="str">
        <f t="shared" si="1"/>
        <v>SEDANG</v>
      </c>
    </row>
    <row r="49" spans="1:8" x14ac:dyDescent="0.2">
      <c r="A49" s="3">
        <v>69</v>
      </c>
      <c r="B49" s="164" t="str">
        <f t="shared" si="0"/>
        <v>RENDAH</v>
      </c>
      <c r="D49" s="3">
        <v>58</v>
      </c>
      <c r="E49" s="164" t="str">
        <f t="shared" si="3"/>
        <v>SEDANG</v>
      </c>
      <c r="G49" s="3">
        <v>68</v>
      </c>
      <c r="H49" s="164" t="str">
        <f t="shared" si="1"/>
        <v>RENDAH</v>
      </c>
    </row>
    <row r="50" spans="1:8" x14ac:dyDescent="0.2">
      <c r="A50" s="3">
        <v>75</v>
      </c>
      <c r="B50" s="164" t="str">
        <f t="shared" si="0"/>
        <v>SEDANG</v>
      </c>
      <c r="D50" s="3">
        <v>62</v>
      </c>
      <c r="E50" s="164" t="str">
        <f t="shared" si="3"/>
        <v>SEDANG</v>
      </c>
      <c r="G50" s="3">
        <v>76</v>
      </c>
      <c r="H50" s="164" t="str">
        <f t="shared" si="1"/>
        <v>RENDAH</v>
      </c>
    </row>
    <row r="51" spans="1:8" x14ac:dyDescent="0.2">
      <c r="A51" s="3">
        <v>71</v>
      </c>
      <c r="B51" s="164" t="str">
        <f t="shared" si="0"/>
        <v>SEDANG</v>
      </c>
      <c r="D51" s="3">
        <v>58</v>
      </c>
      <c r="E51" s="164" t="str">
        <f t="shared" si="3"/>
        <v>SEDANG</v>
      </c>
      <c r="G51" s="3">
        <v>77</v>
      </c>
      <c r="H51" s="164" t="str">
        <f t="shared" si="1"/>
        <v>RENDAH</v>
      </c>
    </row>
    <row r="52" spans="1:8" x14ac:dyDescent="0.2">
      <c r="A52" s="3">
        <v>80</v>
      </c>
      <c r="B52" s="164" t="str">
        <f t="shared" si="0"/>
        <v>SEDANG</v>
      </c>
      <c r="D52" s="3">
        <v>74</v>
      </c>
      <c r="E52" s="164" t="str">
        <f t="shared" si="3"/>
        <v>TINGGI</v>
      </c>
      <c r="G52" s="3">
        <v>90</v>
      </c>
      <c r="H52" s="164" t="str">
        <f t="shared" si="1"/>
        <v>SEDANG</v>
      </c>
    </row>
    <row r="53" spans="1:8" x14ac:dyDescent="0.2">
      <c r="A53" s="3">
        <v>67</v>
      </c>
      <c r="B53" s="164" t="str">
        <f t="shared" si="0"/>
        <v>RENDAH</v>
      </c>
      <c r="D53" s="3">
        <v>65</v>
      </c>
      <c r="E53" s="164" t="str">
        <f t="shared" si="3"/>
        <v>SEDANG</v>
      </c>
      <c r="G53" s="3">
        <v>70</v>
      </c>
      <c r="H53" s="164" t="str">
        <f t="shared" si="1"/>
        <v>RENDAH</v>
      </c>
    </row>
    <row r="54" spans="1:8" x14ac:dyDescent="0.2">
      <c r="A54" s="3">
        <v>72</v>
      </c>
      <c r="B54" s="164" t="str">
        <f t="shared" si="0"/>
        <v>SEDANG</v>
      </c>
      <c r="D54" s="3">
        <v>61</v>
      </c>
      <c r="E54" s="164" t="str">
        <f t="shared" si="3"/>
        <v>SEDANG</v>
      </c>
      <c r="G54" s="3">
        <v>68</v>
      </c>
      <c r="H54" s="164" t="str">
        <f t="shared" si="1"/>
        <v>RENDAH</v>
      </c>
    </row>
    <row r="55" spans="1:8" x14ac:dyDescent="0.2">
      <c r="A55" s="3">
        <v>67</v>
      </c>
      <c r="B55" s="164" t="str">
        <f t="shared" si="0"/>
        <v>RENDAH</v>
      </c>
      <c r="D55" s="3">
        <v>61</v>
      </c>
      <c r="E55" s="164" t="str">
        <f t="shared" si="3"/>
        <v>SEDANG</v>
      </c>
      <c r="G55" s="3">
        <v>80</v>
      </c>
      <c r="H55" s="164" t="str">
        <f t="shared" si="1"/>
        <v>SEDANG</v>
      </c>
    </row>
    <row r="56" spans="1:8" x14ac:dyDescent="0.2">
      <c r="A56" s="3">
        <v>70</v>
      </c>
      <c r="B56" s="164" t="str">
        <f t="shared" si="0"/>
        <v>RENDAH</v>
      </c>
      <c r="D56" s="3">
        <v>57</v>
      </c>
      <c r="E56" s="164" t="str">
        <f t="shared" si="3"/>
        <v>SEDANG</v>
      </c>
      <c r="G56" s="3">
        <v>74</v>
      </c>
      <c r="H56" s="164" t="str">
        <f t="shared" si="1"/>
        <v>RENDAH</v>
      </c>
    </row>
    <row r="57" spans="1:8" x14ac:dyDescent="0.2">
      <c r="A57" s="3">
        <v>60</v>
      </c>
      <c r="B57" s="164" t="str">
        <f t="shared" si="0"/>
        <v>RENDAH</v>
      </c>
      <c r="D57" s="3">
        <v>59</v>
      </c>
      <c r="E57" s="164" t="str">
        <f t="shared" si="3"/>
        <v>SEDANG</v>
      </c>
      <c r="G57" s="3">
        <v>79</v>
      </c>
      <c r="H57" s="164" t="str">
        <f t="shared" si="1"/>
        <v>RENDAH</v>
      </c>
    </row>
    <row r="58" spans="1:8" x14ac:dyDescent="0.2">
      <c r="A58" s="3">
        <v>79</v>
      </c>
      <c r="B58" s="164" t="str">
        <f t="shared" si="0"/>
        <v>SEDANG</v>
      </c>
      <c r="D58" s="3">
        <v>73</v>
      </c>
      <c r="E58" s="164" t="str">
        <f t="shared" si="3"/>
        <v>SEDANG</v>
      </c>
      <c r="G58" s="3">
        <v>88</v>
      </c>
      <c r="H58" s="164" t="str">
        <f t="shared" si="1"/>
        <v>SEDANG</v>
      </c>
    </row>
    <row r="59" spans="1:8" x14ac:dyDescent="0.2">
      <c r="A59" s="3">
        <v>91</v>
      </c>
      <c r="B59" s="164" t="str">
        <f t="shared" si="0"/>
        <v>TINGGI</v>
      </c>
      <c r="D59" s="3">
        <v>75</v>
      </c>
      <c r="E59" s="164" t="str">
        <f t="shared" si="3"/>
        <v>TINGGI</v>
      </c>
      <c r="G59" s="3">
        <v>91</v>
      </c>
      <c r="H59" s="164" t="str">
        <f t="shared" si="1"/>
        <v>SEDANG</v>
      </c>
    </row>
    <row r="60" spans="1:8" x14ac:dyDescent="0.2">
      <c r="A60" s="3">
        <v>81</v>
      </c>
      <c r="B60" s="164" t="str">
        <f t="shared" si="0"/>
        <v>SEDANG</v>
      </c>
      <c r="D60" s="3">
        <v>69</v>
      </c>
      <c r="E60" s="164" t="str">
        <f t="shared" si="3"/>
        <v>SEDANG</v>
      </c>
      <c r="G60" s="3">
        <v>82</v>
      </c>
      <c r="H60" s="164" t="str">
        <f t="shared" si="1"/>
        <v>SEDANG</v>
      </c>
    </row>
    <row r="61" spans="1:8" x14ac:dyDescent="0.2">
      <c r="A61" s="3">
        <v>71</v>
      </c>
      <c r="B61" s="164" t="str">
        <f t="shared" si="0"/>
        <v>SEDANG</v>
      </c>
      <c r="D61" s="3">
        <v>50</v>
      </c>
      <c r="E61" s="164" t="str">
        <f t="shared" si="3"/>
        <v>RENDAH</v>
      </c>
      <c r="G61" s="3">
        <v>78</v>
      </c>
      <c r="H61" s="164" t="str">
        <f t="shared" si="1"/>
        <v>RENDAH</v>
      </c>
    </row>
    <row r="62" spans="1:8" x14ac:dyDescent="0.2">
      <c r="A62" s="3">
        <v>91</v>
      </c>
      <c r="B62" s="164" t="str">
        <f t="shared" si="0"/>
        <v>TINGGI</v>
      </c>
      <c r="D62" s="3">
        <v>74</v>
      </c>
      <c r="E62" s="164" t="str">
        <f t="shared" si="3"/>
        <v>TINGGI</v>
      </c>
      <c r="G62" s="3">
        <v>90</v>
      </c>
      <c r="H62" s="164" t="str">
        <f t="shared" si="1"/>
        <v>SEDANG</v>
      </c>
    </row>
    <row r="63" spans="1:8" x14ac:dyDescent="0.2">
      <c r="A63" s="3">
        <v>91</v>
      </c>
      <c r="B63" s="164" t="str">
        <f t="shared" si="0"/>
        <v>TINGGI</v>
      </c>
      <c r="D63" s="3">
        <v>75</v>
      </c>
      <c r="E63" s="164" t="str">
        <f t="shared" si="3"/>
        <v>TINGGI</v>
      </c>
      <c r="G63" s="3">
        <v>92</v>
      </c>
      <c r="H63" s="164" t="str">
        <f t="shared" si="1"/>
        <v>SEDANG</v>
      </c>
    </row>
    <row r="64" spans="1:8" x14ac:dyDescent="0.2">
      <c r="A64" s="3">
        <v>86</v>
      </c>
      <c r="B64" s="164" t="str">
        <f t="shared" si="0"/>
        <v>SEDANG</v>
      </c>
      <c r="D64" s="3">
        <v>76</v>
      </c>
      <c r="E64" s="164" t="str">
        <f t="shared" si="3"/>
        <v>TINGGI</v>
      </c>
      <c r="G64" s="3">
        <v>90</v>
      </c>
      <c r="H64" s="164" t="str">
        <f t="shared" si="1"/>
        <v>SEDANG</v>
      </c>
    </row>
    <row r="65" spans="1:8" x14ac:dyDescent="0.2">
      <c r="A65" s="3">
        <v>91</v>
      </c>
      <c r="B65" s="164" t="str">
        <f t="shared" si="0"/>
        <v>TINGGI</v>
      </c>
      <c r="D65" s="3">
        <v>67</v>
      </c>
      <c r="E65" s="164" t="str">
        <f t="shared" si="3"/>
        <v>SEDANG</v>
      </c>
      <c r="G65" s="3">
        <v>90</v>
      </c>
      <c r="H65" s="164" t="str">
        <f t="shared" si="1"/>
        <v>SEDANG</v>
      </c>
    </row>
    <row r="66" spans="1:8" x14ac:dyDescent="0.2">
      <c r="A66" s="3">
        <v>90</v>
      </c>
      <c r="B66" s="164" t="str">
        <f t="shared" si="0"/>
        <v>TINGGI</v>
      </c>
      <c r="D66" s="3">
        <v>75</v>
      </c>
      <c r="E66" s="164" t="str">
        <f t="shared" si="3"/>
        <v>TINGGI</v>
      </c>
      <c r="G66" s="3">
        <v>92</v>
      </c>
      <c r="H66" s="164" t="str">
        <f t="shared" si="1"/>
        <v>SEDANG</v>
      </c>
    </row>
    <row r="67" spans="1:8" x14ac:dyDescent="0.2">
      <c r="A67" s="3">
        <v>90</v>
      </c>
      <c r="B67" s="164" t="str">
        <f t="shared" si="0"/>
        <v>TINGGI</v>
      </c>
      <c r="D67" s="3">
        <v>74</v>
      </c>
      <c r="E67" s="164" t="str">
        <f t="shared" si="3"/>
        <v>TINGGI</v>
      </c>
      <c r="G67" s="3">
        <v>92</v>
      </c>
      <c r="H67" s="164" t="str">
        <f t="shared" si="1"/>
        <v>SEDANG</v>
      </c>
    </row>
    <row r="68" spans="1:8" x14ac:dyDescent="0.2">
      <c r="A68" s="3">
        <v>76</v>
      </c>
      <c r="B68" s="164" t="str">
        <f t="shared" ref="B68:B112" si="4">IF(A68&lt;71,"RENDAH",IF(A68&lt;90,"SEDANG",IF(A68&gt;90,"TINGGI",IF(A68=90,"TINGGI"))))</f>
        <v>SEDANG</v>
      </c>
      <c r="D68" s="3">
        <v>74</v>
      </c>
      <c r="E68" s="164" t="str">
        <f t="shared" si="3"/>
        <v>TINGGI</v>
      </c>
      <c r="G68" s="3">
        <v>86</v>
      </c>
      <c r="H68" s="164" t="str">
        <f t="shared" ref="H68:H112" si="5">IF(G68&lt;80,"RENDAH",IF(G68&lt;93,"SEDANG",IF(G68&gt;93,"TINGGI",IF(G68=93,"TINGGI"))))</f>
        <v>SEDANG</v>
      </c>
    </row>
    <row r="69" spans="1:8" x14ac:dyDescent="0.2">
      <c r="A69" s="3">
        <v>87</v>
      </c>
      <c r="B69" s="164" t="str">
        <f t="shared" si="4"/>
        <v>SEDANG</v>
      </c>
      <c r="D69" s="3">
        <v>71</v>
      </c>
      <c r="E69" s="164" t="str">
        <f t="shared" si="3"/>
        <v>SEDANG</v>
      </c>
      <c r="G69" s="3">
        <v>86</v>
      </c>
      <c r="H69" s="164" t="str">
        <f t="shared" si="5"/>
        <v>SEDANG</v>
      </c>
    </row>
    <row r="70" spans="1:8" x14ac:dyDescent="0.2">
      <c r="A70" s="3">
        <v>90</v>
      </c>
      <c r="B70" s="164" t="str">
        <f t="shared" si="4"/>
        <v>TINGGI</v>
      </c>
      <c r="D70" s="3">
        <v>76</v>
      </c>
      <c r="E70" s="164" t="str">
        <f t="shared" si="3"/>
        <v>TINGGI</v>
      </c>
      <c r="G70" s="3">
        <v>90</v>
      </c>
      <c r="H70" s="164" t="str">
        <f t="shared" si="5"/>
        <v>SEDANG</v>
      </c>
    </row>
    <row r="71" spans="1:8" x14ac:dyDescent="0.2">
      <c r="A71" s="3">
        <v>85</v>
      </c>
      <c r="B71" s="164" t="str">
        <f t="shared" si="4"/>
        <v>SEDANG</v>
      </c>
      <c r="D71" s="3">
        <v>69</v>
      </c>
      <c r="E71" s="164" t="str">
        <f t="shared" si="3"/>
        <v>SEDANG</v>
      </c>
      <c r="G71" s="3">
        <v>89</v>
      </c>
      <c r="H71" s="164" t="str">
        <f t="shared" si="5"/>
        <v>SEDANG</v>
      </c>
    </row>
    <row r="72" spans="1:8" x14ac:dyDescent="0.2">
      <c r="A72" s="3">
        <v>69</v>
      </c>
      <c r="B72" s="164" t="str">
        <f t="shared" si="4"/>
        <v>RENDAH</v>
      </c>
      <c r="D72" s="3">
        <v>48</v>
      </c>
      <c r="E72" s="164" t="str">
        <f t="shared" si="3"/>
        <v>RENDAH</v>
      </c>
      <c r="G72" s="3">
        <v>89</v>
      </c>
      <c r="H72" s="164" t="str">
        <f t="shared" si="5"/>
        <v>SEDANG</v>
      </c>
    </row>
    <row r="73" spans="1:8" x14ac:dyDescent="0.2">
      <c r="A73" s="3">
        <v>92</v>
      </c>
      <c r="B73" s="164" t="str">
        <f t="shared" si="4"/>
        <v>TINGGI</v>
      </c>
      <c r="D73" s="3">
        <v>71</v>
      </c>
      <c r="E73" s="164" t="str">
        <f t="shared" si="3"/>
        <v>SEDANG</v>
      </c>
      <c r="G73" s="3">
        <v>93</v>
      </c>
      <c r="H73" s="164" t="str">
        <f t="shared" si="5"/>
        <v>TINGGI</v>
      </c>
    </row>
    <row r="74" spans="1:8" x14ac:dyDescent="0.2">
      <c r="A74" s="3">
        <v>77</v>
      </c>
      <c r="B74" s="164" t="str">
        <f t="shared" si="4"/>
        <v>SEDANG</v>
      </c>
      <c r="D74" s="3">
        <v>46</v>
      </c>
      <c r="E74" s="164" t="str">
        <f t="shared" si="3"/>
        <v>RENDAH</v>
      </c>
      <c r="G74" s="3">
        <v>90</v>
      </c>
      <c r="H74" s="164" t="str">
        <f t="shared" si="5"/>
        <v>SEDANG</v>
      </c>
    </row>
    <row r="75" spans="1:8" x14ac:dyDescent="0.2">
      <c r="A75" s="3">
        <v>91</v>
      </c>
      <c r="B75" s="164" t="str">
        <f t="shared" si="4"/>
        <v>TINGGI</v>
      </c>
      <c r="D75" s="3">
        <v>66</v>
      </c>
      <c r="E75" s="164" t="str">
        <f t="shared" si="3"/>
        <v>SEDANG</v>
      </c>
      <c r="G75" s="3">
        <v>89</v>
      </c>
      <c r="H75" s="164" t="str">
        <f t="shared" si="5"/>
        <v>SEDANG</v>
      </c>
    </row>
    <row r="76" spans="1:8" x14ac:dyDescent="0.2">
      <c r="A76" s="3">
        <v>68</v>
      </c>
      <c r="B76" s="164" t="str">
        <f t="shared" si="4"/>
        <v>RENDAH</v>
      </c>
      <c r="D76" s="3">
        <v>51</v>
      </c>
      <c r="E76" s="164" t="str">
        <f t="shared" si="3"/>
        <v>RENDAH</v>
      </c>
      <c r="G76" s="3">
        <v>90</v>
      </c>
      <c r="H76" s="164" t="str">
        <f t="shared" si="5"/>
        <v>SEDANG</v>
      </c>
    </row>
    <row r="77" spans="1:8" x14ac:dyDescent="0.2">
      <c r="A77" s="3">
        <v>72</v>
      </c>
      <c r="B77" s="164" t="str">
        <f t="shared" si="4"/>
        <v>SEDANG</v>
      </c>
      <c r="D77" s="3">
        <v>49</v>
      </c>
      <c r="E77" s="164" t="str">
        <f t="shared" si="3"/>
        <v>RENDAH</v>
      </c>
      <c r="G77" s="3">
        <v>92</v>
      </c>
      <c r="H77" s="164" t="str">
        <f t="shared" si="5"/>
        <v>SEDANG</v>
      </c>
    </row>
    <row r="78" spans="1:8" x14ac:dyDescent="0.2">
      <c r="A78" s="3">
        <v>65</v>
      </c>
      <c r="B78" s="164" t="str">
        <f t="shared" si="4"/>
        <v>RENDAH</v>
      </c>
      <c r="D78" s="3">
        <v>50</v>
      </c>
      <c r="E78" s="164" t="str">
        <f t="shared" si="3"/>
        <v>RENDAH</v>
      </c>
      <c r="G78" s="3">
        <v>91</v>
      </c>
      <c r="H78" s="164" t="str">
        <f t="shared" si="5"/>
        <v>SEDANG</v>
      </c>
    </row>
    <row r="79" spans="1:8" x14ac:dyDescent="0.2">
      <c r="A79" s="3">
        <v>75</v>
      </c>
      <c r="B79" s="164" t="str">
        <f t="shared" si="4"/>
        <v>SEDANG</v>
      </c>
      <c r="D79" s="3">
        <v>49</v>
      </c>
      <c r="E79" s="164" t="str">
        <f t="shared" ref="E79:E112" si="6">IF(D79&lt;56,"RENDAH",IF(D79&lt;74,"SEDANG",IF(D79&gt;74,"TINGGI",IF(D79=74,"TINGGI"))))</f>
        <v>RENDAH</v>
      </c>
      <c r="G79" s="3">
        <v>91</v>
      </c>
      <c r="H79" s="164" t="str">
        <f t="shared" si="5"/>
        <v>SEDANG</v>
      </c>
    </row>
    <row r="80" spans="1:8" x14ac:dyDescent="0.2">
      <c r="A80" s="3">
        <v>92</v>
      </c>
      <c r="B80" s="164" t="str">
        <f t="shared" si="4"/>
        <v>TINGGI</v>
      </c>
      <c r="D80" s="3">
        <v>69</v>
      </c>
      <c r="E80" s="164" t="str">
        <f t="shared" si="6"/>
        <v>SEDANG</v>
      </c>
      <c r="G80" s="3">
        <v>90</v>
      </c>
      <c r="H80" s="164" t="str">
        <f t="shared" si="5"/>
        <v>SEDANG</v>
      </c>
    </row>
    <row r="81" spans="1:8" x14ac:dyDescent="0.2">
      <c r="A81" s="3">
        <v>90</v>
      </c>
      <c r="B81" s="164" t="str">
        <f t="shared" si="4"/>
        <v>TINGGI</v>
      </c>
      <c r="D81" s="3">
        <v>71</v>
      </c>
      <c r="E81" s="164" t="str">
        <f t="shared" si="6"/>
        <v>SEDANG</v>
      </c>
      <c r="G81" s="3">
        <v>90</v>
      </c>
      <c r="H81" s="164" t="str">
        <f t="shared" si="5"/>
        <v>SEDANG</v>
      </c>
    </row>
    <row r="82" spans="1:8" x14ac:dyDescent="0.2">
      <c r="A82" s="3">
        <v>91</v>
      </c>
      <c r="B82" s="164" t="str">
        <f t="shared" si="4"/>
        <v>TINGGI</v>
      </c>
      <c r="D82" s="3">
        <v>71</v>
      </c>
      <c r="E82" s="164" t="str">
        <f t="shared" si="6"/>
        <v>SEDANG</v>
      </c>
      <c r="G82" s="3">
        <v>92</v>
      </c>
      <c r="H82" s="164" t="str">
        <f t="shared" si="5"/>
        <v>SEDANG</v>
      </c>
    </row>
    <row r="83" spans="1:8" x14ac:dyDescent="0.2">
      <c r="A83" s="3">
        <v>73</v>
      </c>
      <c r="B83" s="164" t="str">
        <f t="shared" si="4"/>
        <v>SEDANG</v>
      </c>
      <c r="D83" s="3">
        <v>50</v>
      </c>
      <c r="E83" s="164" t="str">
        <f t="shared" si="6"/>
        <v>RENDAH</v>
      </c>
      <c r="G83" s="3">
        <v>89</v>
      </c>
      <c r="H83" s="164" t="str">
        <f t="shared" si="5"/>
        <v>SEDANG</v>
      </c>
    </row>
    <row r="84" spans="1:8" x14ac:dyDescent="0.2">
      <c r="A84" s="3">
        <v>81</v>
      </c>
      <c r="B84" s="164" t="str">
        <f t="shared" si="4"/>
        <v>SEDANG</v>
      </c>
      <c r="D84" s="3">
        <v>74</v>
      </c>
      <c r="E84" s="164" t="str">
        <f t="shared" si="6"/>
        <v>TINGGI</v>
      </c>
      <c r="G84" s="3">
        <v>92</v>
      </c>
      <c r="H84" s="164" t="str">
        <f t="shared" si="5"/>
        <v>SEDANG</v>
      </c>
    </row>
    <row r="85" spans="1:8" x14ac:dyDescent="0.2">
      <c r="A85" s="3">
        <v>65</v>
      </c>
      <c r="B85" s="164" t="str">
        <f t="shared" si="4"/>
        <v>RENDAH</v>
      </c>
      <c r="D85" s="3">
        <v>49</v>
      </c>
      <c r="E85" s="164" t="str">
        <f t="shared" si="6"/>
        <v>RENDAH</v>
      </c>
      <c r="G85" s="3">
        <v>90</v>
      </c>
      <c r="H85" s="164" t="str">
        <f t="shared" si="5"/>
        <v>SEDANG</v>
      </c>
    </row>
    <row r="86" spans="1:8" x14ac:dyDescent="0.2">
      <c r="A86" s="3">
        <v>89</v>
      </c>
      <c r="B86" s="164" t="str">
        <f t="shared" si="4"/>
        <v>SEDANG</v>
      </c>
      <c r="D86" s="3">
        <v>71</v>
      </c>
      <c r="E86" s="164" t="str">
        <f t="shared" si="6"/>
        <v>SEDANG</v>
      </c>
      <c r="G86" s="3">
        <v>90</v>
      </c>
      <c r="H86" s="164" t="str">
        <f t="shared" si="5"/>
        <v>SEDANG</v>
      </c>
    </row>
    <row r="87" spans="1:8" x14ac:dyDescent="0.2">
      <c r="A87" s="3">
        <v>65</v>
      </c>
      <c r="B87" s="164" t="str">
        <f t="shared" si="4"/>
        <v>RENDAH</v>
      </c>
      <c r="D87" s="3">
        <v>55</v>
      </c>
      <c r="E87" s="164" t="str">
        <f t="shared" si="6"/>
        <v>RENDAH</v>
      </c>
      <c r="G87" s="3">
        <v>87</v>
      </c>
      <c r="H87" s="164" t="str">
        <f t="shared" si="5"/>
        <v>SEDANG</v>
      </c>
    </row>
    <row r="88" spans="1:8" x14ac:dyDescent="0.2">
      <c r="A88" s="3">
        <v>73</v>
      </c>
      <c r="B88" s="164" t="str">
        <f t="shared" si="4"/>
        <v>SEDANG</v>
      </c>
      <c r="D88" s="3">
        <v>48</v>
      </c>
      <c r="E88" s="164" t="str">
        <f t="shared" si="6"/>
        <v>RENDAH</v>
      </c>
      <c r="G88" s="3">
        <v>90</v>
      </c>
      <c r="H88" s="164" t="str">
        <f t="shared" si="5"/>
        <v>SEDANG</v>
      </c>
    </row>
    <row r="89" spans="1:8" x14ac:dyDescent="0.2">
      <c r="A89" s="3">
        <v>89</v>
      </c>
      <c r="B89" s="164" t="str">
        <f t="shared" si="4"/>
        <v>SEDANG</v>
      </c>
      <c r="D89" s="3">
        <v>74</v>
      </c>
      <c r="E89" s="164" t="str">
        <f t="shared" si="6"/>
        <v>TINGGI</v>
      </c>
      <c r="G89" s="3">
        <v>91</v>
      </c>
      <c r="H89" s="164" t="str">
        <f t="shared" si="5"/>
        <v>SEDANG</v>
      </c>
    </row>
    <row r="90" spans="1:8" x14ac:dyDescent="0.2">
      <c r="A90" s="3">
        <v>91</v>
      </c>
      <c r="B90" s="164" t="str">
        <f t="shared" si="4"/>
        <v>TINGGI</v>
      </c>
      <c r="D90" s="3">
        <v>75</v>
      </c>
      <c r="E90" s="164" t="str">
        <f t="shared" si="6"/>
        <v>TINGGI</v>
      </c>
      <c r="G90" s="3">
        <v>91</v>
      </c>
      <c r="H90" s="164" t="str">
        <f t="shared" si="5"/>
        <v>SEDANG</v>
      </c>
    </row>
    <row r="91" spans="1:8" x14ac:dyDescent="0.2">
      <c r="A91" s="3">
        <v>69</v>
      </c>
      <c r="B91" s="164" t="str">
        <f t="shared" si="4"/>
        <v>RENDAH</v>
      </c>
      <c r="D91" s="3">
        <v>51</v>
      </c>
      <c r="E91" s="164" t="str">
        <f t="shared" si="6"/>
        <v>RENDAH</v>
      </c>
      <c r="G91" s="3">
        <v>90</v>
      </c>
      <c r="H91" s="164" t="str">
        <f t="shared" si="5"/>
        <v>SEDANG</v>
      </c>
    </row>
    <row r="92" spans="1:8" x14ac:dyDescent="0.2">
      <c r="A92" s="3">
        <v>90</v>
      </c>
      <c r="B92" s="164" t="str">
        <f t="shared" si="4"/>
        <v>TINGGI</v>
      </c>
      <c r="D92" s="3">
        <v>72</v>
      </c>
      <c r="E92" s="164" t="str">
        <f t="shared" si="6"/>
        <v>SEDANG</v>
      </c>
      <c r="G92" s="3">
        <v>85</v>
      </c>
      <c r="H92" s="164" t="str">
        <f t="shared" si="5"/>
        <v>SEDANG</v>
      </c>
    </row>
    <row r="93" spans="1:8" x14ac:dyDescent="0.2">
      <c r="A93" s="3">
        <v>67</v>
      </c>
      <c r="B93" s="164" t="str">
        <f t="shared" si="4"/>
        <v>RENDAH</v>
      </c>
      <c r="D93" s="3">
        <v>48</v>
      </c>
      <c r="E93" s="164" t="str">
        <f t="shared" si="6"/>
        <v>RENDAH</v>
      </c>
      <c r="G93" s="3">
        <v>80</v>
      </c>
      <c r="H93" s="164" t="str">
        <f t="shared" si="5"/>
        <v>SEDANG</v>
      </c>
    </row>
    <row r="94" spans="1:8" x14ac:dyDescent="0.2">
      <c r="A94" s="3">
        <v>69</v>
      </c>
      <c r="B94" s="164" t="str">
        <f t="shared" si="4"/>
        <v>RENDAH</v>
      </c>
      <c r="D94" s="3">
        <v>54</v>
      </c>
      <c r="E94" s="164" t="str">
        <f t="shared" si="6"/>
        <v>RENDAH</v>
      </c>
      <c r="G94" s="3">
        <v>90</v>
      </c>
      <c r="H94" s="164" t="str">
        <f t="shared" si="5"/>
        <v>SEDANG</v>
      </c>
    </row>
    <row r="95" spans="1:8" x14ac:dyDescent="0.2">
      <c r="A95" s="3">
        <v>66</v>
      </c>
      <c r="B95" s="164" t="str">
        <f t="shared" si="4"/>
        <v>RENDAH</v>
      </c>
      <c r="D95" s="3">
        <v>66</v>
      </c>
      <c r="E95" s="164" t="str">
        <f t="shared" si="6"/>
        <v>SEDANG</v>
      </c>
      <c r="G95" s="3">
        <v>90</v>
      </c>
      <c r="H95" s="164" t="str">
        <f t="shared" si="5"/>
        <v>SEDANG</v>
      </c>
    </row>
    <row r="96" spans="1:8" x14ac:dyDescent="0.2">
      <c r="A96" s="3">
        <v>90</v>
      </c>
      <c r="B96" s="164" t="str">
        <f t="shared" si="4"/>
        <v>TINGGI</v>
      </c>
      <c r="D96" s="3">
        <v>76</v>
      </c>
      <c r="E96" s="164" t="str">
        <f t="shared" si="6"/>
        <v>TINGGI</v>
      </c>
      <c r="G96" s="3">
        <v>87</v>
      </c>
      <c r="H96" s="164" t="str">
        <f t="shared" si="5"/>
        <v>SEDANG</v>
      </c>
    </row>
    <row r="97" spans="1:8" x14ac:dyDescent="0.2">
      <c r="A97" s="3">
        <v>60</v>
      </c>
      <c r="B97" s="164" t="str">
        <f t="shared" si="4"/>
        <v>RENDAH</v>
      </c>
      <c r="D97" s="3">
        <v>74</v>
      </c>
      <c r="E97" s="164" t="str">
        <f t="shared" si="6"/>
        <v>TINGGI</v>
      </c>
      <c r="G97" s="3">
        <v>80</v>
      </c>
      <c r="H97" s="164" t="str">
        <f t="shared" si="5"/>
        <v>SEDANG</v>
      </c>
    </row>
    <row r="98" spans="1:8" x14ac:dyDescent="0.2">
      <c r="A98" s="3">
        <v>87</v>
      </c>
      <c r="B98" s="164" t="str">
        <f t="shared" si="4"/>
        <v>SEDANG</v>
      </c>
      <c r="D98" s="3">
        <v>71</v>
      </c>
      <c r="E98" s="164" t="str">
        <f t="shared" si="6"/>
        <v>SEDANG</v>
      </c>
      <c r="G98" s="3">
        <v>90</v>
      </c>
      <c r="H98" s="164" t="str">
        <f t="shared" si="5"/>
        <v>SEDANG</v>
      </c>
    </row>
    <row r="99" spans="1:8" x14ac:dyDescent="0.2">
      <c r="A99" s="3">
        <v>69</v>
      </c>
      <c r="B99" s="164" t="str">
        <f t="shared" si="4"/>
        <v>RENDAH</v>
      </c>
      <c r="D99" s="3">
        <v>54</v>
      </c>
      <c r="E99" s="164" t="str">
        <f t="shared" si="6"/>
        <v>RENDAH</v>
      </c>
      <c r="G99" s="3">
        <v>90</v>
      </c>
      <c r="H99" s="164" t="str">
        <f t="shared" si="5"/>
        <v>SEDANG</v>
      </c>
    </row>
    <row r="100" spans="1:8" x14ac:dyDescent="0.2">
      <c r="A100" s="3">
        <v>79</v>
      </c>
      <c r="B100" s="164" t="str">
        <f t="shared" si="4"/>
        <v>SEDANG</v>
      </c>
      <c r="D100" s="3">
        <v>72</v>
      </c>
      <c r="E100" s="164" t="str">
        <f t="shared" si="6"/>
        <v>SEDANG</v>
      </c>
      <c r="G100" s="3">
        <v>90</v>
      </c>
      <c r="H100" s="164" t="str">
        <f t="shared" si="5"/>
        <v>SEDANG</v>
      </c>
    </row>
    <row r="101" spans="1:8" x14ac:dyDescent="0.2">
      <c r="A101" s="3">
        <v>89</v>
      </c>
      <c r="B101" s="164" t="str">
        <f t="shared" si="4"/>
        <v>SEDANG</v>
      </c>
      <c r="D101" s="3">
        <v>72</v>
      </c>
      <c r="E101" s="164" t="str">
        <f t="shared" si="6"/>
        <v>SEDANG</v>
      </c>
      <c r="G101" s="3">
        <v>93</v>
      </c>
      <c r="H101" s="164" t="str">
        <f t="shared" si="5"/>
        <v>TINGGI</v>
      </c>
    </row>
    <row r="102" spans="1:8" x14ac:dyDescent="0.2">
      <c r="A102" s="3">
        <v>78</v>
      </c>
      <c r="B102" s="164" t="str">
        <f t="shared" si="4"/>
        <v>SEDANG</v>
      </c>
      <c r="D102" s="3">
        <v>58</v>
      </c>
      <c r="E102" s="164" t="str">
        <f t="shared" si="6"/>
        <v>SEDANG</v>
      </c>
      <c r="G102" s="3">
        <v>90</v>
      </c>
      <c r="H102" s="164" t="str">
        <f t="shared" si="5"/>
        <v>SEDANG</v>
      </c>
    </row>
    <row r="103" spans="1:8" x14ac:dyDescent="0.2">
      <c r="A103" s="3">
        <v>91</v>
      </c>
      <c r="B103" s="164" t="str">
        <f t="shared" si="4"/>
        <v>TINGGI</v>
      </c>
      <c r="D103" s="3">
        <v>73</v>
      </c>
      <c r="E103" s="164" t="str">
        <f t="shared" si="6"/>
        <v>SEDANG</v>
      </c>
      <c r="G103" s="3">
        <v>93</v>
      </c>
      <c r="H103" s="164" t="str">
        <f t="shared" si="5"/>
        <v>TINGGI</v>
      </c>
    </row>
    <row r="104" spans="1:8" x14ac:dyDescent="0.2">
      <c r="A104" s="3">
        <v>90</v>
      </c>
      <c r="B104" s="164" t="str">
        <f t="shared" si="4"/>
        <v>TINGGI</v>
      </c>
      <c r="D104" s="3">
        <v>72</v>
      </c>
      <c r="E104" s="164" t="str">
        <f t="shared" si="6"/>
        <v>SEDANG</v>
      </c>
      <c r="G104" s="3">
        <v>94</v>
      </c>
      <c r="H104" s="164" t="str">
        <f t="shared" si="5"/>
        <v>TINGGI</v>
      </c>
    </row>
    <row r="105" spans="1:8" x14ac:dyDescent="0.2">
      <c r="A105" s="3">
        <v>68</v>
      </c>
      <c r="B105" s="164" t="str">
        <f t="shared" si="4"/>
        <v>RENDAH</v>
      </c>
      <c r="D105" s="3">
        <v>49</v>
      </c>
      <c r="E105" s="164" t="str">
        <f t="shared" si="6"/>
        <v>RENDAH</v>
      </c>
      <c r="G105" s="3">
        <v>91</v>
      </c>
      <c r="H105" s="164" t="str">
        <f t="shared" si="5"/>
        <v>SEDANG</v>
      </c>
    </row>
    <row r="106" spans="1:8" x14ac:dyDescent="0.2">
      <c r="A106" s="3">
        <v>79</v>
      </c>
      <c r="B106" s="164" t="str">
        <f t="shared" si="4"/>
        <v>SEDANG</v>
      </c>
      <c r="D106" s="3">
        <v>64</v>
      </c>
      <c r="E106" s="164" t="str">
        <f t="shared" si="6"/>
        <v>SEDANG</v>
      </c>
      <c r="G106" s="3">
        <v>91</v>
      </c>
      <c r="H106" s="164" t="str">
        <f t="shared" si="5"/>
        <v>SEDANG</v>
      </c>
    </row>
    <row r="107" spans="1:8" x14ac:dyDescent="0.2">
      <c r="A107" s="3">
        <v>89</v>
      </c>
      <c r="B107" s="164" t="str">
        <f t="shared" si="4"/>
        <v>SEDANG</v>
      </c>
      <c r="D107" s="3">
        <v>48</v>
      </c>
      <c r="E107" s="164" t="str">
        <f t="shared" si="6"/>
        <v>RENDAH</v>
      </c>
      <c r="G107" s="3">
        <v>90</v>
      </c>
      <c r="H107" s="164" t="str">
        <f t="shared" si="5"/>
        <v>SEDANG</v>
      </c>
    </row>
    <row r="108" spans="1:8" x14ac:dyDescent="0.2">
      <c r="A108" s="3">
        <v>66</v>
      </c>
      <c r="B108" s="164" t="str">
        <f t="shared" si="4"/>
        <v>RENDAH</v>
      </c>
      <c r="D108" s="3">
        <v>53</v>
      </c>
      <c r="E108" s="164" t="str">
        <f t="shared" si="6"/>
        <v>RENDAH</v>
      </c>
      <c r="G108" s="3">
        <v>69</v>
      </c>
      <c r="H108" s="164" t="str">
        <f t="shared" si="5"/>
        <v>RENDAH</v>
      </c>
    </row>
    <row r="109" spans="1:8" x14ac:dyDescent="0.2">
      <c r="A109" s="3">
        <v>66</v>
      </c>
      <c r="B109" s="164" t="str">
        <f t="shared" si="4"/>
        <v>RENDAH</v>
      </c>
      <c r="D109" s="3">
        <v>50</v>
      </c>
      <c r="E109" s="164" t="str">
        <f t="shared" si="6"/>
        <v>RENDAH</v>
      </c>
      <c r="G109" s="3">
        <v>79</v>
      </c>
      <c r="H109" s="164" t="str">
        <f t="shared" si="5"/>
        <v>RENDAH</v>
      </c>
    </row>
    <row r="110" spans="1:8" x14ac:dyDescent="0.2">
      <c r="A110" s="3">
        <v>69</v>
      </c>
      <c r="B110" s="164" t="str">
        <f t="shared" si="4"/>
        <v>RENDAH</v>
      </c>
      <c r="D110" s="3">
        <v>51</v>
      </c>
      <c r="E110" s="164" t="str">
        <f t="shared" si="6"/>
        <v>RENDAH</v>
      </c>
      <c r="G110" s="3">
        <v>81</v>
      </c>
      <c r="H110" s="164" t="str">
        <f t="shared" si="5"/>
        <v>SEDANG</v>
      </c>
    </row>
    <row r="111" spans="1:8" x14ac:dyDescent="0.2">
      <c r="A111" s="3">
        <v>67</v>
      </c>
      <c r="B111" s="164" t="str">
        <f t="shared" si="4"/>
        <v>RENDAH</v>
      </c>
      <c r="D111" s="3">
        <v>54</v>
      </c>
      <c r="E111" s="164" t="str">
        <f t="shared" si="6"/>
        <v>RENDAH</v>
      </c>
      <c r="G111" s="3">
        <v>90</v>
      </c>
      <c r="H111" s="164" t="str">
        <f t="shared" si="5"/>
        <v>SEDANG</v>
      </c>
    </row>
    <row r="112" spans="1:8" x14ac:dyDescent="0.2">
      <c r="A112" s="3">
        <v>69</v>
      </c>
      <c r="B112" s="164" t="str">
        <f t="shared" si="4"/>
        <v>RENDAH</v>
      </c>
      <c r="D112" s="3">
        <v>49</v>
      </c>
      <c r="E112" s="164" t="str">
        <f t="shared" si="6"/>
        <v>RENDAH</v>
      </c>
      <c r="G112" s="3">
        <v>81</v>
      </c>
      <c r="H112" s="164" t="str">
        <f t="shared" si="5"/>
        <v>SEDANG</v>
      </c>
    </row>
  </sheetData>
  <mergeCells count="17">
    <mergeCell ref="K30:L30"/>
    <mergeCell ref="N31:O31"/>
    <mergeCell ref="K32:L32"/>
    <mergeCell ref="K37:L37"/>
    <mergeCell ref="N37:O37"/>
    <mergeCell ref="K23:L23"/>
    <mergeCell ref="N23:O23"/>
    <mergeCell ref="A1:B1"/>
    <mergeCell ref="D1:E1"/>
    <mergeCell ref="G1:H1"/>
    <mergeCell ref="K4:L4"/>
    <mergeCell ref="N3:O3"/>
    <mergeCell ref="K9:L9"/>
    <mergeCell ref="N9:O9"/>
    <mergeCell ref="K16:L16"/>
    <mergeCell ref="N17:O17"/>
    <mergeCell ref="K18:L18"/>
  </mergeCells>
  <pageMargins left="0.7" right="0.7" top="0.75" bottom="0.75" header="0.3" footer="0.3"/>
  <pageSetup paperSize="9" orientation="portrait" horizontalDpi="0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13"/>
  <sheetViews>
    <sheetView topLeftCell="A22" zoomScale="70" zoomScaleNormal="70" workbookViewId="0">
      <selection activeCell="Z27" sqref="Z27"/>
    </sheetView>
  </sheetViews>
  <sheetFormatPr defaultRowHeight="12.75" x14ac:dyDescent="0.2"/>
  <sheetData>
    <row r="1" spans="1:25" ht="15" customHeight="1" x14ac:dyDescent="0.2">
      <c r="A1" s="220" t="s">
        <v>71</v>
      </c>
      <c r="B1" s="220"/>
      <c r="C1" s="220"/>
      <c r="D1" s="220"/>
      <c r="E1" s="220"/>
      <c r="F1" s="220"/>
      <c r="G1" s="220"/>
      <c r="H1" s="220"/>
      <c r="I1" s="220"/>
      <c r="J1" s="220"/>
      <c r="K1" s="220"/>
      <c r="L1" s="220"/>
      <c r="M1" s="220"/>
      <c r="N1" s="220"/>
      <c r="O1" s="220"/>
      <c r="P1" s="220"/>
      <c r="Q1" s="220"/>
      <c r="R1" s="220"/>
      <c r="S1" s="220"/>
      <c r="T1" s="220"/>
      <c r="U1" s="220"/>
      <c r="V1" s="220"/>
      <c r="W1" s="220"/>
      <c r="X1" s="220"/>
      <c r="Y1" s="11"/>
    </row>
    <row r="2" spans="1:25" x14ac:dyDescent="0.2">
      <c r="A2" s="221" t="s">
        <v>69</v>
      </c>
      <c r="B2" s="221"/>
      <c r="C2" s="12" t="s">
        <v>72</v>
      </c>
      <c r="D2" s="13" t="s">
        <v>73</v>
      </c>
      <c r="E2" s="13" t="s">
        <v>74</v>
      </c>
      <c r="F2" s="13" t="s">
        <v>75</v>
      </c>
      <c r="G2" s="13" t="s">
        <v>76</v>
      </c>
      <c r="H2" s="13" t="s">
        <v>77</v>
      </c>
      <c r="I2" s="13" t="s">
        <v>78</v>
      </c>
      <c r="J2" s="13" t="s">
        <v>79</v>
      </c>
      <c r="K2" s="13" t="s">
        <v>80</v>
      </c>
      <c r="L2" s="13" t="s">
        <v>81</v>
      </c>
      <c r="M2" s="13" t="s">
        <v>82</v>
      </c>
      <c r="N2" s="13" t="s">
        <v>83</v>
      </c>
      <c r="O2" s="13" t="s">
        <v>84</v>
      </c>
      <c r="P2" s="13" t="s">
        <v>85</v>
      </c>
      <c r="Q2" s="13" t="s">
        <v>86</v>
      </c>
      <c r="R2" s="13" t="s">
        <v>87</v>
      </c>
      <c r="S2" s="13" t="s">
        <v>88</v>
      </c>
      <c r="T2" s="13" t="s">
        <v>89</v>
      </c>
      <c r="U2" s="13" t="s">
        <v>90</v>
      </c>
      <c r="V2" s="13" t="s">
        <v>91</v>
      </c>
      <c r="W2" s="13" t="s">
        <v>92</v>
      </c>
      <c r="X2" s="14" t="s">
        <v>21</v>
      </c>
      <c r="Y2" s="11"/>
    </row>
    <row r="3" spans="1:25" ht="36" x14ac:dyDescent="0.2">
      <c r="A3" s="222" t="s">
        <v>72</v>
      </c>
      <c r="B3" s="15" t="s">
        <v>93</v>
      </c>
      <c r="C3" s="16">
        <v>1</v>
      </c>
      <c r="D3" s="17" t="s">
        <v>208</v>
      </c>
      <c r="E3" s="17" t="s">
        <v>112</v>
      </c>
      <c r="F3" s="17" t="s">
        <v>269</v>
      </c>
      <c r="G3" s="17" t="s">
        <v>270</v>
      </c>
      <c r="H3" s="17" t="s">
        <v>271</v>
      </c>
      <c r="I3" s="17" t="s">
        <v>209</v>
      </c>
      <c r="J3" s="17" t="s">
        <v>210</v>
      </c>
      <c r="K3" s="17" t="s">
        <v>109</v>
      </c>
      <c r="L3" s="17" t="s">
        <v>211</v>
      </c>
      <c r="M3" s="17" t="s">
        <v>212</v>
      </c>
      <c r="N3" s="17" t="s">
        <v>213</v>
      </c>
      <c r="O3" s="18">
        <v>2.9620650194216291E-3</v>
      </c>
      <c r="P3" s="18">
        <v>-7.4974959661340601E-2</v>
      </c>
      <c r="Q3" s="18">
        <v>-5.9547198945711401E-2</v>
      </c>
      <c r="R3" s="17" t="s">
        <v>214</v>
      </c>
      <c r="S3" s="17" t="s">
        <v>215</v>
      </c>
      <c r="T3" s="18">
        <v>-0.15581924681270481</v>
      </c>
      <c r="U3" s="18">
        <v>-0.18440320764378726</v>
      </c>
      <c r="V3" s="18">
        <v>-0.15716345131276074</v>
      </c>
      <c r="W3" s="18">
        <v>-0.16269585686109181</v>
      </c>
      <c r="X3" s="19" t="s">
        <v>272</v>
      </c>
      <c r="Y3" s="11"/>
    </row>
    <row r="4" spans="1:25" ht="24" x14ac:dyDescent="0.2">
      <c r="A4" s="216"/>
      <c r="B4" s="105" t="s">
        <v>94</v>
      </c>
      <c r="C4" s="20"/>
      <c r="D4" s="21">
        <v>1.0888344092426706E-4</v>
      </c>
      <c r="E4" s="21">
        <v>7.2024643666222224E-8</v>
      </c>
      <c r="F4" s="21">
        <v>9.3208356386235379E-6</v>
      </c>
      <c r="G4" s="21">
        <v>4.4064258239671933E-4</v>
      </c>
      <c r="H4" s="21">
        <v>1.8818570114783545E-3</v>
      </c>
      <c r="I4" s="21">
        <v>1.5838495075718464E-5</v>
      </c>
      <c r="J4" s="21">
        <v>2.214543468813442E-2</v>
      </c>
      <c r="K4" s="21">
        <v>2.0758214122741873E-5</v>
      </c>
      <c r="L4" s="21">
        <v>1.509672942157349E-4</v>
      </c>
      <c r="M4" s="21">
        <v>2.4370723261368031E-6</v>
      </c>
      <c r="N4" s="21">
        <v>3.0086542944968216E-2</v>
      </c>
      <c r="O4" s="21">
        <v>0.97549955818003764</v>
      </c>
      <c r="P4" s="21">
        <v>0.43629920222161767</v>
      </c>
      <c r="Q4" s="21">
        <v>0.53660788705031648</v>
      </c>
      <c r="R4" s="21">
        <v>9.7795205077659229E-3</v>
      </c>
      <c r="S4" s="21">
        <v>1.2444977238105133E-3</v>
      </c>
      <c r="T4" s="21">
        <v>0.104051308105879</v>
      </c>
      <c r="U4" s="21">
        <v>5.3790911446107502E-2</v>
      </c>
      <c r="V4" s="21">
        <v>0.10106310596384258</v>
      </c>
      <c r="W4" s="21">
        <v>8.9468070756123355E-2</v>
      </c>
      <c r="X4" s="22">
        <v>7.6778470678334253E-3</v>
      </c>
      <c r="Y4" s="11"/>
    </row>
    <row r="5" spans="1:25" x14ac:dyDescent="0.2">
      <c r="A5" s="215"/>
      <c r="B5" s="104" t="s">
        <v>54</v>
      </c>
      <c r="C5" s="23">
        <v>110</v>
      </c>
      <c r="D5" s="24">
        <v>110</v>
      </c>
      <c r="E5" s="24">
        <v>110</v>
      </c>
      <c r="F5" s="24">
        <v>110</v>
      </c>
      <c r="G5" s="24">
        <v>110</v>
      </c>
      <c r="H5" s="24">
        <v>110</v>
      </c>
      <c r="I5" s="24">
        <v>110</v>
      </c>
      <c r="J5" s="24">
        <v>110</v>
      </c>
      <c r="K5" s="24">
        <v>110</v>
      </c>
      <c r="L5" s="24">
        <v>110</v>
      </c>
      <c r="M5" s="24">
        <v>110</v>
      </c>
      <c r="N5" s="24">
        <v>110</v>
      </c>
      <c r="O5" s="24">
        <v>110</v>
      </c>
      <c r="P5" s="24">
        <v>110</v>
      </c>
      <c r="Q5" s="24">
        <v>110</v>
      </c>
      <c r="R5" s="24">
        <v>110</v>
      </c>
      <c r="S5" s="24">
        <v>110</v>
      </c>
      <c r="T5" s="24">
        <v>110</v>
      </c>
      <c r="U5" s="24">
        <v>110</v>
      </c>
      <c r="V5" s="24">
        <v>110</v>
      </c>
      <c r="W5" s="24">
        <v>110</v>
      </c>
      <c r="X5" s="25">
        <v>110</v>
      </c>
      <c r="Y5" s="11"/>
    </row>
    <row r="6" spans="1:25" ht="36" x14ac:dyDescent="0.2">
      <c r="A6" s="215" t="s">
        <v>73</v>
      </c>
      <c r="B6" s="105" t="s">
        <v>93</v>
      </c>
      <c r="C6" s="26" t="s">
        <v>208</v>
      </c>
      <c r="D6" s="27">
        <v>1</v>
      </c>
      <c r="E6" s="28" t="s">
        <v>172</v>
      </c>
      <c r="F6" s="28" t="s">
        <v>105</v>
      </c>
      <c r="G6" s="28" t="s">
        <v>175</v>
      </c>
      <c r="H6" s="28" t="s">
        <v>228</v>
      </c>
      <c r="I6" s="28" t="s">
        <v>218</v>
      </c>
      <c r="J6" s="21">
        <v>-2.6765792892819079E-2</v>
      </c>
      <c r="K6" s="21">
        <v>0.14437841287404421</v>
      </c>
      <c r="L6" s="21">
        <v>9.8074392147408526E-2</v>
      </c>
      <c r="M6" s="21">
        <v>0.13752542924441566</v>
      </c>
      <c r="N6" s="21">
        <v>0.16556112841348788</v>
      </c>
      <c r="O6" s="21">
        <v>7.062947585493913E-2</v>
      </c>
      <c r="P6" s="21">
        <v>-0.10592159108075819</v>
      </c>
      <c r="Q6" s="21">
        <v>-2.5324106535515097E-2</v>
      </c>
      <c r="R6" s="21">
        <v>2.7377626145127787E-3</v>
      </c>
      <c r="S6" s="21">
        <v>-0.13542502199985268</v>
      </c>
      <c r="T6" s="21">
        <v>1.6319324241271746E-3</v>
      </c>
      <c r="U6" s="21">
        <v>4.2399225376386747E-2</v>
      </c>
      <c r="V6" s="21">
        <v>3.5067831150263358E-2</v>
      </c>
      <c r="W6" s="21">
        <v>1.3057439230927668E-2</v>
      </c>
      <c r="X6" s="29" t="s">
        <v>171</v>
      </c>
      <c r="Y6" s="11"/>
    </row>
    <row r="7" spans="1:25" ht="24" x14ac:dyDescent="0.2">
      <c r="A7" s="216"/>
      <c r="B7" s="105" t="s">
        <v>94</v>
      </c>
      <c r="C7" s="30">
        <v>1.0888344092426706E-4</v>
      </c>
      <c r="D7" s="31"/>
      <c r="E7" s="21">
        <v>2.5232753307001103E-3</v>
      </c>
      <c r="F7" s="21">
        <v>5.9568824934930733E-8</v>
      </c>
      <c r="G7" s="21">
        <v>1.482403098525376E-3</v>
      </c>
      <c r="H7" s="21">
        <v>2.2861305162551877E-2</v>
      </c>
      <c r="I7" s="21">
        <v>3.3513791754988413E-2</v>
      </c>
      <c r="J7" s="21">
        <v>0.78134637220587833</v>
      </c>
      <c r="K7" s="21">
        <v>0.13236216264601897</v>
      </c>
      <c r="L7" s="21">
        <v>0.30804994896308607</v>
      </c>
      <c r="M7" s="21">
        <v>0.15193813430714093</v>
      </c>
      <c r="N7" s="21">
        <v>8.3892540404981147E-2</v>
      </c>
      <c r="O7" s="21">
        <v>0.4634227830522003</v>
      </c>
      <c r="P7" s="21">
        <v>0.27075480340350727</v>
      </c>
      <c r="Q7" s="21">
        <v>0.79285158551221069</v>
      </c>
      <c r="R7" s="21">
        <v>0.97735434297024171</v>
      </c>
      <c r="S7" s="21">
        <v>0.15835320739682893</v>
      </c>
      <c r="T7" s="21">
        <v>0.98650016748601699</v>
      </c>
      <c r="U7" s="21">
        <v>0.66007847759200111</v>
      </c>
      <c r="V7" s="21">
        <v>0.71607836753897125</v>
      </c>
      <c r="W7" s="21">
        <v>0.89230438468460904</v>
      </c>
      <c r="X7" s="22">
        <v>3.2878523450605691E-3</v>
      </c>
      <c r="Y7" s="11"/>
    </row>
    <row r="8" spans="1:25" x14ac:dyDescent="0.2">
      <c r="A8" s="215"/>
      <c r="B8" s="104" t="s">
        <v>54</v>
      </c>
      <c r="C8" s="23">
        <v>110</v>
      </c>
      <c r="D8" s="24">
        <v>110</v>
      </c>
      <c r="E8" s="24">
        <v>110</v>
      </c>
      <c r="F8" s="24">
        <v>110</v>
      </c>
      <c r="G8" s="24">
        <v>110</v>
      </c>
      <c r="H8" s="24">
        <v>110</v>
      </c>
      <c r="I8" s="24">
        <v>110</v>
      </c>
      <c r="J8" s="24">
        <v>110</v>
      </c>
      <c r="K8" s="24">
        <v>110</v>
      </c>
      <c r="L8" s="24">
        <v>110</v>
      </c>
      <c r="M8" s="24">
        <v>110</v>
      </c>
      <c r="N8" s="24">
        <v>110</v>
      </c>
      <c r="O8" s="24">
        <v>110</v>
      </c>
      <c r="P8" s="24">
        <v>110</v>
      </c>
      <c r="Q8" s="24">
        <v>110</v>
      </c>
      <c r="R8" s="24">
        <v>110</v>
      </c>
      <c r="S8" s="24">
        <v>110</v>
      </c>
      <c r="T8" s="24">
        <v>110</v>
      </c>
      <c r="U8" s="24">
        <v>110</v>
      </c>
      <c r="V8" s="24">
        <v>110</v>
      </c>
      <c r="W8" s="24">
        <v>110</v>
      </c>
      <c r="X8" s="25">
        <v>110</v>
      </c>
      <c r="Y8" s="11"/>
    </row>
    <row r="9" spans="1:25" ht="36" x14ac:dyDescent="0.2">
      <c r="A9" s="215" t="s">
        <v>74</v>
      </c>
      <c r="B9" s="105" t="s">
        <v>93</v>
      </c>
      <c r="C9" s="26" t="s">
        <v>112</v>
      </c>
      <c r="D9" s="28" t="s">
        <v>172</v>
      </c>
      <c r="E9" s="27">
        <v>1</v>
      </c>
      <c r="F9" s="28" t="s">
        <v>273</v>
      </c>
      <c r="G9" s="28" t="s">
        <v>229</v>
      </c>
      <c r="H9" s="21">
        <v>0.15644164741609695</v>
      </c>
      <c r="I9" s="28" t="s">
        <v>220</v>
      </c>
      <c r="J9" s="28" t="s">
        <v>221</v>
      </c>
      <c r="K9" s="28" t="s">
        <v>222</v>
      </c>
      <c r="L9" s="28" t="s">
        <v>223</v>
      </c>
      <c r="M9" s="28" t="s">
        <v>224</v>
      </c>
      <c r="N9" s="28" t="s">
        <v>217</v>
      </c>
      <c r="O9" s="28" t="s">
        <v>225</v>
      </c>
      <c r="P9" s="21">
        <v>3.705950084400348E-2</v>
      </c>
      <c r="Q9" s="21">
        <v>0.13297516883574195</v>
      </c>
      <c r="R9" s="21">
        <v>-2.2626725762055926E-2</v>
      </c>
      <c r="S9" s="21">
        <v>-0.15074327235368984</v>
      </c>
      <c r="T9" s="21">
        <v>-4.0841519781458488E-2</v>
      </c>
      <c r="U9" s="21">
        <v>-2.3529322742161587E-2</v>
      </c>
      <c r="V9" s="21">
        <v>3.4522235879992154E-2</v>
      </c>
      <c r="W9" s="21">
        <v>6.0825863234829226E-2</v>
      </c>
      <c r="X9" s="29" t="s">
        <v>119</v>
      </c>
      <c r="Y9" s="11"/>
    </row>
    <row r="10" spans="1:25" ht="24" x14ac:dyDescent="0.2">
      <c r="A10" s="216"/>
      <c r="B10" s="105" t="s">
        <v>94</v>
      </c>
      <c r="C10" s="30">
        <v>7.2024643666222224E-8</v>
      </c>
      <c r="D10" s="21">
        <v>2.5232753307001103E-3</v>
      </c>
      <c r="E10" s="31"/>
      <c r="F10" s="21">
        <v>6.997474907671704E-7</v>
      </c>
      <c r="G10" s="21">
        <v>1.9874123947106543E-4</v>
      </c>
      <c r="H10" s="21">
        <v>0.10265920260668095</v>
      </c>
      <c r="I10" s="21">
        <v>2.5587921240787615E-2</v>
      </c>
      <c r="J10" s="21">
        <v>3.0842045889979484E-2</v>
      </c>
      <c r="K10" s="21">
        <v>4.2913470409351674E-4</v>
      </c>
      <c r="L10" s="21">
        <v>8.9611422877503583E-3</v>
      </c>
      <c r="M10" s="21">
        <v>4.7610045452378485E-4</v>
      </c>
      <c r="N10" s="21">
        <v>3.4566434045567175E-2</v>
      </c>
      <c r="O10" s="21">
        <v>3.7259881719357769E-2</v>
      </c>
      <c r="P10" s="21">
        <v>0.70070031069756178</v>
      </c>
      <c r="Q10" s="21">
        <v>0.16608855133017811</v>
      </c>
      <c r="R10" s="21">
        <v>0.8144957573141377</v>
      </c>
      <c r="S10" s="21">
        <v>0.11596333485899581</v>
      </c>
      <c r="T10" s="21">
        <v>0.67183344018380642</v>
      </c>
      <c r="U10" s="21">
        <v>0.80723675878368817</v>
      </c>
      <c r="V10" s="21">
        <v>0.72031121452047953</v>
      </c>
      <c r="W10" s="21">
        <v>0.52788077745451334</v>
      </c>
      <c r="X10" s="22">
        <v>1.2277366430847617E-5</v>
      </c>
      <c r="Y10" s="11"/>
    </row>
    <row r="11" spans="1:25" x14ac:dyDescent="0.2">
      <c r="A11" s="215"/>
      <c r="B11" s="104" t="s">
        <v>54</v>
      </c>
      <c r="C11" s="23">
        <v>110</v>
      </c>
      <c r="D11" s="24">
        <v>110</v>
      </c>
      <c r="E11" s="24">
        <v>110</v>
      </c>
      <c r="F11" s="24">
        <v>110</v>
      </c>
      <c r="G11" s="24">
        <v>110</v>
      </c>
      <c r="H11" s="24">
        <v>110</v>
      </c>
      <c r="I11" s="24">
        <v>110</v>
      </c>
      <c r="J11" s="24">
        <v>110</v>
      </c>
      <c r="K11" s="24">
        <v>110</v>
      </c>
      <c r="L11" s="24">
        <v>110</v>
      </c>
      <c r="M11" s="24">
        <v>110</v>
      </c>
      <c r="N11" s="24">
        <v>110</v>
      </c>
      <c r="O11" s="24">
        <v>110</v>
      </c>
      <c r="P11" s="24">
        <v>110</v>
      </c>
      <c r="Q11" s="24">
        <v>110</v>
      </c>
      <c r="R11" s="24">
        <v>110</v>
      </c>
      <c r="S11" s="24">
        <v>110</v>
      </c>
      <c r="T11" s="24">
        <v>110</v>
      </c>
      <c r="U11" s="24">
        <v>110</v>
      </c>
      <c r="V11" s="24">
        <v>110</v>
      </c>
      <c r="W11" s="24">
        <v>110</v>
      </c>
      <c r="X11" s="25">
        <v>110</v>
      </c>
      <c r="Y11" s="11"/>
    </row>
    <row r="12" spans="1:25" ht="36" x14ac:dyDescent="0.2">
      <c r="A12" s="215" t="s">
        <v>75</v>
      </c>
      <c r="B12" s="105" t="s">
        <v>93</v>
      </c>
      <c r="C12" s="26" t="s">
        <v>269</v>
      </c>
      <c r="D12" s="28" t="s">
        <v>105</v>
      </c>
      <c r="E12" s="28" t="s">
        <v>273</v>
      </c>
      <c r="F12" s="27">
        <v>1</v>
      </c>
      <c r="G12" s="28" t="s">
        <v>100</v>
      </c>
      <c r="H12" s="28" t="s">
        <v>274</v>
      </c>
      <c r="I12" s="28" t="s">
        <v>275</v>
      </c>
      <c r="J12" s="21">
        <v>0.16808311266798107</v>
      </c>
      <c r="K12" s="28" t="s">
        <v>186</v>
      </c>
      <c r="L12" s="21">
        <v>0.13255251230485565</v>
      </c>
      <c r="M12" s="21">
        <v>7.7757310195168114E-2</v>
      </c>
      <c r="N12" s="28" t="s">
        <v>157</v>
      </c>
      <c r="O12" s="21">
        <v>-1.1666178805390223E-2</v>
      </c>
      <c r="P12" s="21">
        <v>-0.11832970293438388</v>
      </c>
      <c r="Q12" s="21">
        <v>-6.066628196457944E-2</v>
      </c>
      <c r="R12" s="21">
        <v>-0.17854993089428878</v>
      </c>
      <c r="S12" s="21">
        <v>-0.1195602824498973</v>
      </c>
      <c r="T12" s="21">
        <v>-0.10229361758071162</v>
      </c>
      <c r="U12" s="21">
        <v>-0.14109714630269693</v>
      </c>
      <c r="V12" s="21">
        <v>-7.3620427099072738E-2</v>
      </c>
      <c r="W12" s="21">
        <v>-7.0493486074126713E-2</v>
      </c>
      <c r="X12" s="29" t="s">
        <v>276</v>
      </c>
      <c r="Y12" s="11"/>
    </row>
    <row r="13" spans="1:25" ht="24" x14ac:dyDescent="0.2">
      <c r="A13" s="216"/>
      <c r="B13" s="105" t="s">
        <v>94</v>
      </c>
      <c r="C13" s="30">
        <v>9.3208356386235379E-6</v>
      </c>
      <c r="D13" s="21">
        <v>5.9568824934930733E-8</v>
      </c>
      <c r="E13" s="21">
        <v>6.997474907671704E-7</v>
      </c>
      <c r="F13" s="31"/>
      <c r="G13" s="21">
        <v>3.0440869092003546E-7</v>
      </c>
      <c r="H13" s="21">
        <v>1.698266411329574E-5</v>
      </c>
      <c r="I13" s="21">
        <v>9.3762311671753609E-3</v>
      </c>
      <c r="J13" s="21">
        <v>7.921777065361553E-2</v>
      </c>
      <c r="K13" s="21">
        <v>2.7047341788515661E-6</v>
      </c>
      <c r="L13" s="21">
        <v>0.1674509447291003</v>
      </c>
      <c r="M13" s="21">
        <v>0.41941712247549645</v>
      </c>
      <c r="N13" s="21">
        <v>1.6499810496125428E-3</v>
      </c>
      <c r="O13" s="21">
        <v>0.90372090439793873</v>
      </c>
      <c r="P13" s="21">
        <v>0.21824582577791399</v>
      </c>
      <c r="Q13" s="21">
        <v>0.52896603920031549</v>
      </c>
      <c r="R13" s="21">
        <v>6.2001958011901767E-2</v>
      </c>
      <c r="S13" s="21">
        <v>0.21346193668044083</v>
      </c>
      <c r="T13" s="21">
        <v>0.28760009873181414</v>
      </c>
      <c r="U13" s="21">
        <v>0.14148031833930355</v>
      </c>
      <c r="V13" s="21">
        <v>0.44465565610447788</v>
      </c>
      <c r="W13" s="21">
        <v>0.46428628587714638</v>
      </c>
      <c r="X13" s="22">
        <v>4.0851784460312658E-3</v>
      </c>
      <c r="Y13" s="11"/>
    </row>
    <row r="14" spans="1:25" x14ac:dyDescent="0.2">
      <c r="A14" s="215"/>
      <c r="B14" s="104" t="s">
        <v>54</v>
      </c>
      <c r="C14" s="23">
        <v>110</v>
      </c>
      <c r="D14" s="24">
        <v>110</v>
      </c>
      <c r="E14" s="24">
        <v>110</v>
      </c>
      <c r="F14" s="24">
        <v>110</v>
      </c>
      <c r="G14" s="24">
        <v>110</v>
      </c>
      <c r="H14" s="24">
        <v>110</v>
      </c>
      <c r="I14" s="24">
        <v>110</v>
      </c>
      <c r="J14" s="24">
        <v>110</v>
      </c>
      <c r="K14" s="24">
        <v>110</v>
      </c>
      <c r="L14" s="24">
        <v>110</v>
      </c>
      <c r="M14" s="24">
        <v>110</v>
      </c>
      <c r="N14" s="24">
        <v>110</v>
      </c>
      <c r="O14" s="24">
        <v>110</v>
      </c>
      <c r="P14" s="24">
        <v>110</v>
      </c>
      <c r="Q14" s="24">
        <v>110</v>
      </c>
      <c r="R14" s="24">
        <v>110</v>
      </c>
      <c r="S14" s="24">
        <v>110</v>
      </c>
      <c r="T14" s="24">
        <v>110</v>
      </c>
      <c r="U14" s="24">
        <v>110</v>
      </c>
      <c r="V14" s="24">
        <v>110</v>
      </c>
      <c r="W14" s="24">
        <v>110</v>
      </c>
      <c r="X14" s="25">
        <v>110</v>
      </c>
      <c r="Y14" s="11"/>
    </row>
    <row r="15" spans="1:25" ht="36" x14ac:dyDescent="0.2">
      <c r="A15" s="215" t="s">
        <v>76</v>
      </c>
      <c r="B15" s="105" t="s">
        <v>93</v>
      </c>
      <c r="C15" s="26" t="s">
        <v>270</v>
      </c>
      <c r="D15" s="28" t="s">
        <v>175</v>
      </c>
      <c r="E15" s="28" t="s">
        <v>229</v>
      </c>
      <c r="F15" s="28" t="s">
        <v>100</v>
      </c>
      <c r="G15" s="27">
        <v>1</v>
      </c>
      <c r="H15" s="28" t="s">
        <v>227</v>
      </c>
      <c r="I15" s="28" t="s">
        <v>220</v>
      </c>
      <c r="J15" s="21">
        <v>0.15181690171884563</v>
      </c>
      <c r="K15" s="28" t="s">
        <v>277</v>
      </c>
      <c r="L15" s="21">
        <v>0.15230170449513686</v>
      </c>
      <c r="M15" s="21">
        <v>0.11653308682873992</v>
      </c>
      <c r="N15" s="28" t="s">
        <v>239</v>
      </c>
      <c r="O15" s="21">
        <v>-3.2353615169542299E-2</v>
      </c>
      <c r="P15" s="21">
        <v>2.2797929909305452E-2</v>
      </c>
      <c r="Q15" s="21">
        <v>2.8284242677534176E-2</v>
      </c>
      <c r="R15" s="21">
        <v>-0.11757463229489733</v>
      </c>
      <c r="S15" s="21">
        <v>-0.12181729436016293</v>
      </c>
      <c r="T15" s="21">
        <v>-4.4959664240519226E-2</v>
      </c>
      <c r="U15" s="21">
        <v>-3.4738936368120733E-2</v>
      </c>
      <c r="V15" s="21">
        <v>-4.3323639331346725E-3</v>
      </c>
      <c r="W15" s="21">
        <v>3.7289278001640731E-2</v>
      </c>
      <c r="X15" s="29" t="s">
        <v>172</v>
      </c>
      <c r="Y15" s="11"/>
    </row>
    <row r="16" spans="1:25" ht="24" x14ac:dyDescent="0.2">
      <c r="A16" s="216"/>
      <c r="B16" s="105" t="s">
        <v>94</v>
      </c>
      <c r="C16" s="30">
        <v>4.4064258239671933E-4</v>
      </c>
      <c r="D16" s="21">
        <v>1.482403098525376E-3</v>
      </c>
      <c r="E16" s="21">
        <v>1.9874123947106543E-4</v>
      </c>
      <c r="F16" s="21">
        <v>3.0440869092003546E-7</v>
      </c>
      <c r="G16" s="31"/>
      <c r="H16" s="21">
        <v>4.5045967264771168E-5</v>
      </c>
      <c r="I16" s="21">
        <v>2.518845859304045E-2</v>
      </c>
      <c r="J16" s="21">
        <v>0.11335952257713812</v>
      </c>
      <c r="K16" s="21">
        <v>1.154605394942196E-2</v>
      </c>
      <c r="L16" s="21">
        <v>0.11219874473157627</v>
      </c>
      <c r="M16" s="21">
        <v>0.22536582571715408</v>
      </c>
      <c r="N16" s="21">
        <v>2.6080539857586193E-2</v>
      </c>
      <c r="O16" s="21">
        <v>0.73721842645591673</v>
      </c>
      <c r="P16" s="21">
        <v>0.81311764638392925</v>
      </c>
      <c r="Q16" s="21">
        <v>0.76927941872603633</v>
      </c>
      <c r="R16" s="21">
        <v>0.22121851008895727</v>
      </c>
      <c r="S16" s="21">
        <v>0.20488266098079658</v>
      </c>
      <c r="T16" s="21">
        <v>0.64093618899455551</v>
      </c>
      <c r="U16" s="21">
        <v>0.71862898446399603</v>
      </c>
      <c r="V16" s="21">
        <v>0.96417158602755859</v>
      </c>
      <c r="W16" s="21">
        <v>0.69893377439589632</v>
      </c>
      <c r="X16" s="22">
        <v>2.529246965509054E-3</v>
      </c>
      <c r="Y16" s="11"/>
    </row>
    <row r="17" spans="1:25" x14ac:dyDescent="0.2">
      <c r="A17" s="215"/>
      <c r="B17" s="104" t="s">
        <v>54</v>
      </c>
      <c r="C17" s="23">
        <v>110</v>
      </c>
      <c r="D17" s="24">
        <v>110</v>
      </c>
      <c r="E17" s="24">
        <v>110</v>
      </c>
      <c r="F17" s="24">
        <v>110</v>
      </c>
      <c r="G17" s="24">
        <v>110</v>
      </c>
      <c r="H17" s="24">
        <v>110</v>
      </c>
      <c r="I17" s="24">
        <v>110</v>
      </c>
      <c r="J17" s="24">
        <v>110</v>
      </c>
      <c r="K17" s="24">
        <v>110</v>
      </c>
      <c r="L17" s="24">
        <v>110</v>
      </c>
      <c r="M17" s="24">
        <v>110</v>
      </c>
      <c r="N17" s="24">
        <v>110</v>
      </c>
      <c r="O17" s="24">
        <v>110</v>
      </c>
      <c r="P17" s="24">
        <v>110</v>
      </c>
      <c r="Q17" s="24">
        <v>110</v>
      </c>
      <c r="R17" s="24">
        <v>110</v>
      </c>
      <c r="S17" s="24">
        <v>110</v>
      </c>
      <c r="T17" s="24">
        <v>110</v>
      </c>
      <c r="U17" s="24">
        <v>110</v>
      </c>
      <c r="V17" s="24">
        <v>110</v>
      </c>
      <c r="W17" s="24">
        <v>110</v>
      </c>
      <c r="X17" s="25">
        <v>110</v>
      </c>
      <c r="Y17" s="11"/>
    </row>
    <row r="18" spans="1:25" ht="36" x14ac:dyDescent="0.2">
      <c r="A18" s="215" t="s">
        <v>77</v>
      </c>
      <c r="B18" s="105" t="s">
        <v>93</v>
      </c>
      <c r="C18" s="26" t="s">
        <v>271</v>
      </c>
      <c r="D18" s="28" t="s">
        <v>228</v>
      </c>
      <c r="E18" s="21">
        <v>0.15644164741609695</v>
      </c>
      <c r="F18" s="28" t="s">
        <v>274</v>
      </c>
      <c r="G18" s="28" t="s">
        <v>227</v>
      </c>
      <c r="H18" s="27">
        <v>1</v>
      </c>
      <c r="I18" s="28" t="s">
        <v>278</v>
      </c>
      <c r="J18" s="21">
        <v>1.5910161118916123E-2</v>
      </c>
      <c r="K18" s="21">
        <v>0.14883146557785606</v>
      </c>
      <c r="L18" s="21">
        <v>-2.1034978972096181E-2</v>
      </c>
      <c r="M18" s="21">
        <v>-5.8818204474137215E-2</v>
      </c>
      <c r="N18" s="28" t="s">
        <v>279</v>
      </c>
      <c r="O18" s="21">
        <v>-3.5036257389144392E-2</v>
      </c>
      <c r="P18" s="21">
        <v>-4.6456384439581144E-4</v>
      </c>
      <c r="Q18" s="21">
        <v>-4.505221416760611E-2</v>
      </c>
      <c r="R18" s="21">
        <v>-0.14185370771129188</v>
      </c>
      <c r="S18" s="21">
        <v>-3.5336650959850863E-2</v>
      </c>
      <c r="T18" s="21">
        <v>-3.8020791082110594E-2</v>
      </c>
      <c r="U18" s="21">
        <v>-6.2648370689066382E-2</v>
      </c>
      <c r="V18" s="21">
        <v>-2.7367593994399339E-3</v>
      </c>
      <c r="W18" s="21">
        <v>-8.3942255422846848E-2</v>
      </c>
      <c r="X18" s="29" t="s">
        <v>331</v>
      </c>
      <c r="Y18" s="11"/>
    </row>
    <row r="19" spans="1:25" ht="24" x14ac:dyDescent="0.2">
      <c r="A19" s="216"/>
      <c r="B19" s="105" t="s">
        <v>94</v>
      </c>
      <c r="C19" s="30">
        <v>1.8818570114783545E-3</v>
      </c>
      <c r="D19" s="21">
        <v>2.2861305162551877E-2</v>
      </c>
      <c r="E19" s="21">
        <v>0.10265920260668095</v>
      </c>
      <c r="F19" s="21">
        <v>1.698266411329574E-5</v>
      </c>
      <c r="G19" s="21">
        <v>4.5045967264771168E-5</v>
      </c>
      <c r="H19" s="31"/>
      <c r="I19" s="21">
        <v>1.3670609103010875E-4</v>
      </c>
      <c r="J19" s="21">
        <v>0.86896649119724578</v>
      </c>
      <c r="K19" s="21">
        <v>0.12071439083353819</v>
      </c>
      <c r="L19" s="21">
        <v>0.82733512147566834</v>
      </c>
      <c r="M19" s="21">
        <v>0.54161523088310048</v>
      </c>
      <c r="N19" s="21">
        <v>3.9437105516268126E-2</v>
      </c>
      <c r="O19" s="21">
        <v>0.7163230907063074</v>
      </c>
      <c r="P19" s="21">
        <v>0.99615682294052676</v>
      </c>
      <c r="Q19" s="21">
        <v>0.64024856271116037</v>
      </c>
      <c r="R19" s="21">
        <v>0.13933686110945043</v>
      </c>
      <c r="S19" s="21">
        <v>0.71399595516937842</v>
      </c>
      <c r="T19" s="21">
        <v>0.6933206069262996</v>
      </c>
      <c r="U19" s="21">
        <v>0.51556636971980807</v>
      </c>
      <c r="V19" s="21">
        <v>0.97736263896040765</v>
      </c>
      <c r="W19" s="21">
        <v>0.3832756061166458</v>
      </c>
      <c r="X19" s="22">
        <v>4.0408705598187003E-2</v>
      </c>
      <c r="Y19" s="11"/>
    </row>
    <row r="20" spans="1:25" x14ac:dyDescent="0.2">
      <c r="A20" s="215"/>
      <c r="B20" s="104" t="s">
        <v>54</v>
      </c>
      <c r="C20" s="23">
        <v>110</v>
      </c>
      <c r="D20" s="24">
        <v>110</v>
      </c>
      <c r="E20" s="24">
        <v>110</v>
      </c>
      <c r="F20" s="24">
        <v>110</v>
      </c>
      <c r="G20" s="24">
        <v>110</v>
      </c>
      <c r="H20" s="24">
        <v>110</v>
      </c>
      <c r="I20" s="24">
        <v>110</v>
      </c>
      <c r="J20" s="24">
        <v>110</v>
      </c>
      <c r="K20" s="24">
        <v>110</v>
      </c>
      <c r="L20" s="24">
        <v>110</v>
      </c>
      <c r="M20" s="24">
        <v>110</v>
      </c>
      <c r="N20" s="24">
        <v>110</v>
      </c>
      <c r="O20" s="24">
        <v>110</v>
      </c>
      <c r="P20" s="24">
        <v>110</v>
      </c>
      <c r="Q20" s="24">
        <v>110</v>
      </c>
      <c r="R20" s="24">
        <v>110</v>
      </c>
      <c r="S20" s="24">
        <v>110</v>
      </c>
      <c r="T20" s="24">
        <v>110</v>
      </c>
      <c r="U20" s="24">
        <v>110</v>
      </c>
      <c r="V20" s="24">
        <v>110</v>
      </c>
      <c r="W20" s="24">
        <v>110</v>
      </c>
      <c r="X20" s="25">
        <v>110</v>
      </c>
      <c r="Y20" s="11"/>
    </row>
    <row r="21" spans="1:25" ht="36" x14ac:dyDescent="0.2">
      <c r="A21" s="215" t="s">
        <v>78</v>
      </c>
      <c r="B21" s="105" t="s">
        <v>93</v>
      </c>
      <c r="C21" s="26" t="s">
        <v>209</v>
      </c>
      <c r="D21" s="28" t="s">
        <v>218</v>
      </c>
      <c r="E21" s="28" t="s">
        <v>220</v>
      </c>
      <c r="F21" s="28" t="s">
        <v>275</v>
      </c>
      <c r="G21" s="28" t="s">
        <v>220</v>
      </c>
      <c r="H21" s="28" t="s">
        <v>278</v>
      </c>
      <c r="I21" s="27">
        <v>1</v>
      </c>
      <c r="J21" s="28" t="s">
        <v>234</v>
      </c>
      <c r="K21" s="28" t="s">
        <v>235</v>
      </c>
      <c r="L21" s="28" t="s">
        <v>226</v>
      </c>
      <c r="M21" s="21">
        <v>0.1255949897989222</v>
      </c>
      <c r="N21" s="21">
        <v>0.15144351281233775</v>
      </c>
      <c r="O21" s="21">
        <v>2.449383248176035E-2</v>
      </c>
      <c r="P21" s="21">
        <v>-5.7925870122289922E-3</v>
      </c>
      <c r="Q21" s="21">
        <v>4.0552792222412502E-2</v>
      </c>
      <c r="R21" s="21">
        <v>-5.0407041078971045E-2</v>
      </c>
      <c r="S21" s="21">
        <v>-0.11635107523931013</v>
      </c>
      <c r="T21" s="21">
        <v>1.0607560756826125E-2</v>
      </c>
      <c r="U21" s="21">
        <v>-3.5621654033692912E-2</v>
      </c>
      <c r="V21" s="21">
        <v>7.831291440731461E-2</v>
      </c>
      <c r="W21" s="21">
        <v>1.3057439230927679E-2</v>
      </c>
      <c r="X21" s="29" t="s">
        <v>280</v>
      </c>
      <c r="Y21" s="11"/>
    </row>
    <row r="22" spans="1:25" ht="24" x14ac:dyDescent="0.2">
      <c r="A22" s="216"/>
      <c r="B22" s="105" t="s">
        <v>94</v>
      </c>
      <c r="C22" s="30">
        <v>1.5838495075718464E-5</v>
      </c>
      <c r="D22" s="21">
        <v>3.3513791754988413E-2</v>
      </c>
      <c r="E22" s="21">
        <v>2.5587921240787615E-2</v>
      </c>
      <c r="F22" s="21">
        <v>9.3762311671753609E-3</v>
      </c>
      <c r="G22" s="21">
        <v>2.518845859304045E-2</v>
      </c>
      <c r="H22" s="21">
        <v>1.3670609103010875E-4</v>
      </c>
      <c r="I22" s="31"/>
      <c r="J22" s="21">
        <v>3.7748650759486711E-2</v>
      </c>
      <c r="K22" s="21">
        <v>1.757888699149178E-3</v>
      </c>
      <c r="L22" s="21">
        <v>4.8080767032727557E-3</v>
      </c>
      <c r="M22" s="21">
        <v>0.19108122109982098</v>
      </c>
      <c r="N22" s="21">
        <v>0.11425988094194475</v>
      </c>
      <c r="O22" s="21">
        <v>0.79949790185436564</v>
      </c>
      <c r="P22" s="21">
        <v>0.95210812700097192</v>
      </c>
      <c r="Q22" s="21">
        <v>0.67402110123608272</v>
      </c>
      <c r="R22" s="21">
        <v>0.60099731970716708</v>
      </c>
      <c r="S22" s="21">
        <v>0.22609615789751833</v>
      </c>
      <c r="T22" s="21">
        <v>0.91242109498372814</v>
      </c>
      <c r="U22" s="21">
        <v>0.71179047112685634</v>
      </c>
      <c r="V22" s="21">
        <v>0.41609191907023746</v>
      </c>
      <c r="W22" s="21">
        <v>0.89230438468460893</v>
      </c>
      <c r="X22" s="22">
        <v>1.0529732400558522E-3</v>
      </c>
      <c r="Y22" s="11"/>
    </row>
    <row r="23" spans="1:25" x14ac:dyDescent="0.2">
      <c r="A23" s="215"/>
      <c r="B23" s="104" t="s">
        <v>54</v>
      </c>
      <c r="C23" s="23">
        <v>110</v>
      </c>
      <c r="D23" s="24">
        <v>110</v>
      </c>
      <c r="E23" s="24">
        <v>110</v>
      </c>
      <c r="F23" s="24">
        <v>110</v>
      </c>
      <c r="G23" s="24">
        <v>110</v>
      </c>
      <c r="H23" s="24">
        <v>110</v>
      </c>
      <c r="I23" s="24">
        <v>110</v>
      </c>
      <c r="J23" s="24">
        <v>110</v>
      </c>
      <c r="K23" s="24">
        <v>110</v>
      </c>
      <c r="L23" s="24">
        <v>110</v>
      </c>
      <c r="M23" s="24">
        <v>110</v>
      </c>
      <c r="N23" s="24">
        <v>110</v>
      </c>
      <c r="O23" s="24">
        <v>110</v>
      </c>
      <c r="P23" s="24">
        <v>110</v>
      </c>
      <c r="Q23" s="24">
        <v>110</v>
      </c>
      <c r="R23" s="24">
        <v>110</v>
      </c>
      <c r="S23" s="24">
        <v>110</v>
      </c>
      <c r="T23" s="24">
        <v>110</v>
      </c>
      <c r="U23" s="24">
        <v>110</v>
      </c>
      <c r="V23" s="24">
        <v>110</v>
      </c>
      <c r="W23" s="24">
        <v>110</v>
      </c>
      <c r="X23" s="25">
        <v>110</v>
      </c>
      <c r="Y23" s="11"/>
    </row>
    <row r="24" spans="1:25" ht="36" x14ac:dyDescent="0.2">
      <c r="A24" s="215" t="s">
        <v>79</v>
      </c>
      <c r="B24" s="105" t="s">
        <v>93</v>
      </c>
      <c r="C24" s="26" t="s">
        <v>210</v>
      </c>
      <c r="D24" s="21">
        <v>-2.6765792892819079E-2</v>
      </c>
      <c r="E24" s="28" t="s">
        <v>221</v>
      </c>
      <c r="F24" s="21">
        <v>0.16808311266798107</v>
      </c>
      <c r="G24" s="21">
        <v>0.15181690171884563</v>
      </c>
      <c r="H24" s="21">
        <v>1.5910161118916123E-2</v>
      </c>
      <c r="I24" s="28" t="s">
        <v>234</v>
      </c>
      <c r="J24" s="27">
        <v>1</v>
      </c>
      <c r="K24" s="28" t="s">
        <v>237</v>
      </c>
      <c r="L24" s="28" t="s">
        <v>238</v>
      </c>
      <c r="M24" s="21">
        <v>0.13394549238544384</v>
      </c>
      <c r="N24" s="28" t="s">
        <v>239</v>
      </c>
      <c r="O24" s="21">
        <v>2.1141809694822863E-2</v>
      </c>
      <c r="P24" s="21">
        <v>6.2569696487433546E-2</v>
      </c>
      <c r="Q24" s="21">
        <v>7.8705222806529418E-2</v>
      </c>
      <c r="R24" s="21">
        <v>-1.522111273148454E-2</v>
      </c>
      <c r="S24" s="21">
        <v>-3.605538164439958E-2</v>
      </c>
      <c r="T24" s="21">
        <v>-0.10488433262856305</v>
      </c>
      <c r="U24" s="21">
        <v>-7.2499794976474935E-2</v>
      </c>
      <c r="V24" s="21">
        <v>1.9817201053467272E-2</v>
      </c>
      <c r="W24" s="21">
        <v>9.2308196178148755E-2</v>
      </c>
      <c r="X24" s="29" t="s">
        <v>257</v>
      </c>
      <c r="Y24" s="11"/>
    </row>
    <row r="25" spans="1:25" ht="24" x14ac:dyDescent="0.2">
      <c r="A25" s="216"/>
      <c r="B25" s="105" t="s">
        <v>94</v>
      </c>
      <c r="C25" s="30">
        <v>2.214543468813442E-2</v>
      </c>
      <c r="D25" s="21">
        <v>0.78134637220587833</v>
      </c>
      <c r="E25" s="21">
        <v>3.0842045889979484E-2</v>
      </c>
      <c r="F25" s="21">
        <v>7.921777065361553E-2</v>
      </c>
      <c r="G25" s="21">
        <v>0.11335952257713812</v>
      </c>
      <c r="H25" s="21">
        <v>0.86896649119724578</v>
      </c>
      <c r="I25" s="21">
        <v>3.7748650759486711E-2</v>
      </c>
      <c r="J25" s="31"/>
      <c r="K25" s="21">
        <v>5.7047292525996499E-3</v>
      </c>
      <c r="L25" s="21">
        <v>1.3025727558244604E-2</v>
      </c>
      <c r="M25" s="21">
        <v>0.16299193160975337</v>
      </c>
      <c r="N25" s="21">
        <v>2.6279062316424875E-2</v>
      </c>
      <c r="O25" s="21">
        <v>0.82647193602413904</v>
      </c>
      <c r="P25" s="21">
        <v>0.51609490643655986</v>
      </c>
      <c r="Q25" s="21">
        <v>0.41375328602022321</v>
      </c>
      <c r="R25" s="21">
        <v>0.87459402205350512</v>
      </c>
      <c r="S25" s="21">
        <v>0.70843865183262067</v>
      </c>
      <c r="T25" s="21">
        <v>0.27550139875505525</v>
      </c>
      <c r="U25" s="21">
        <v>0.45163664004706927</v>
      </c>
      <c r="V25" s="21">
        <v>0.83718898371124417</v>
      </c>
      <c r="W25" s="21">
        <v>0.33749489863077775</v>
      </c>
      <c r="X25" s="22">
        <v>1.5261503643125568E-2</v>
      </c>
      <c r="Y25" s="11"/>
    </row>
    <row r="26" spans="1:25" x14ac:dyDescent="0.2">
      <c r="A26" s="215"/>
      <c r="B26" s="104" t="s">
        <v>54</v>
      </c>
      <c r="C26" s="23">
        <v>110</v>
      </c>
      <c r="D26" s="24">
        <v>110</v>
      </c>
      <c r="E26" s="24">
        <v>110</v>
      </c>
      <c r="F26" s="24">
        <v>110</v>
      </c>
      <c r="G26" s="24">
        <v>110</v>
      </c>
      <c r="H26" s="24">
        <v>110</v>
      </c>
      <c r="I26" s="24">
        <v>110</v>
      </c>
      <c r="J26" s="24">
        <v>110</v>
      </c>
      <c r="K26" s="24">
        <v>110</v>
      </c>
      <c r="L26" s="24">
        <v>110</v>
      </c>
      <c r="M26" s="24">
        <v>110</v>
      </c>
      <c r="N26" s="24">
        <v>110</v>
      </c>
      <c r="O26" s="24">
        <v>110</v>
      </c>
      <c r="P26" s="24">
        <v>110</v>
      </c>
      <c r="Q26" s="24">
        <v>110</v>
      </c>
      <c r="R26" s="24">
        <v>110</v>
      </c>
      <c r="S26" s="24">
        <v>110</v>
      </c>
      <c r="T26" s="24">
        <v>110</v>
      </c>
      <c r="U26" s="24">
        <v>110</v>
      </c>
      <c r="V26" s="24">
        <v>110</v>
      </c>
      <c r="W26" s="24">
        <v>110</v>
      </c>
      <c r="X26" s="25">
        <v>110</v>
      </c>
      <c r="Y26" s="11"/>
    </row>
    <row r="27" spans="1:25" ht="36" x14ac:dyDescent="0.2">
      <c r="A27" s="215" t="s">
        <v>80</v>
      </c>
      <c r="B27" s="105" t="s">
        <v>93</v>
      </c>
      <c r="C27" s="26" t="s">
        <v>109</v>
      </c>
      <c r="D27" s="21">
        <v>0.14437841287404421</v>
      </c>
      <c r="E27" s="28" t="s">
        <v>222</v>
      </c>
      <c r="F27" s="28" t="s">
        <v>186</v>
      </c>
      <c r="G27" s="28" t="s">
        <v>277</v>
      </c>
      <c r="H27" s="21">
        <v>0.14883146557785606</v>
      </c>
      <c r="I27" s="28" t="s">
        <v>235</v>
      </c>
      <c r="J27" s="28" t="s">
        <v>237</v>
      </c>
      <c r="K27" s="27">
        <v>1</v>
      </c>
      <c r="L27" s="28" t="s">
        <v>241</v>
      </c>
      <c r="M27" s="21">
        <v>7.0230937595050797E-3</v>
      </c>
      <c r="N27" s="28" t="s">
        <v>242</v>
      </c>
      <c r="O27" s="21">
        <v>-2.590519941585033E-2</v>
      </c>
      <c r="P27" s="21">
        <v>-9.0269284361030031E-2</v>
      </c>
      <c r="Q27" s="21">
        <v>-9.503173150906373E-2</v>
      </c>
      <c r="R27" s="21">
        <v>-0.16003358189645323</v>
      </c>
      <c r="S27" s="21">
        <v>-8.0757125157576201E-2</v>
      </c>
      <c r="T27" s="21">
        <v>-9.144838754217019E-2</v>
      </c>
      <c r="U27" s="21">
        <v>-0.12404637790945801</v>
      </c>
      <c r="V27" s="21">
        <v>-7.1671500399422522E-2</v>
      </c>
      <c r="W27" s="21">
        <v>-2.498481126741333E-2</v>
      </c>
      <c r="X27" s="29" t="s">
        <v>281</v>
      </c>
      <c r="Y27" s="11"/>
    </row>
    <row r="28" spans="1:25" ht="24" x14ac:dyDescent="0.2">
      <c r="A28" s="216"/>
      <c r="B28" s="105" t="s">
        <v>94</v>
      </c>
      <c r="C28" s="30">
        <v>2.0758214122741873E-5</v>
      </c>
      <c r="D28" s="21">
        <v>0.13236216264601897</v>
      </c>
      <c r="E28" s="21">
        <v>4.2913470409351674E-4</v>
      </c>
      <c r="F28" s="21">
        <v>2.7047341788515661E-6</v>
      </c>
      <c r="G28" s="21">
        <v>1.154605394942196E-2</v>
      </c>
      <c r="H28" s="21">
        <v>0.12071439083353819</v>
      </c>
      <c r="I28" s="21">
        <v>1.757888699149178E-3</v>
      </c>
      <c r="J28" s="21">
        <v>5.7047292525996499E-3</v>
      </c>
      <c r="K28" s="31"/>
      <c r="L28" s="21">
        <v>4.6907817879189729E-3</v>
      </c>
      <c r="M28" s="21">
        <v>0.94195072554392345</v>
      </c>
      <c r="N28" s="21">
        <v>3.9877058753646604E-4</v>
      </c>
      <c r="O28" s="21">
        <v>0.7882087366801116</v>
      </c>
      <c r="P28" s="21">
        <v>0.34831970169680648</v>
      </c>
      <c r="Q28" s="21">
        <v>0.32337181975908691</v>
      </c>
      <c r="R28" s="21">
        <v>9.4908554874902837E-2</v>
      </c>
      <c r="S28" s="21">
        <v>0.40164704766881154</v>
      </c>
      <c r="T28" s="21">
        <v>0.34203345360188164</v>
      </c>
      <c r="U28" s="21">
        <v>0.19665500606954039</v>
      </c>
      <c r="V28" s="21">
        <v>0.45683554271084226</v>
      </c>
      <c r="W28" s="21">
        <v>0.79556586966757359</v>
      </c>
      <c r="X28" s="22">
        <v>1.5853880271147671E-2</v>
      </c>
      <c r="Y28" s="11"/>
    </row>
    <row r="29" spans="1:25" x14ac:dyDescent="0.2">
      <c r="A29" s="215"/>
      <c r="B29" s="104" t="s">
        <v>54</v>
      </c>
      <c r="C29" s="23">
        <v>110</v>
      </c>
      <c r="D29" s="24">
        <v>110</v>
      </c>
      <c r="E29" s="24">
        <v>110</v>
      </c>
      <c r="F29" s="24">
        <v>110</v>
      </c>
      <c r="G29" s="24">
        <v>110</v>
      </c>
      <c r="H29" s="24">
        <v>110</v>
      </c>
      <c r="I29" s="24">
        <v>110</v>
      </c>
      <c r="J29" s="24">
        <v>110</v>
      </c>
      <c r="K29" s="24">
        <v>110</v>
      </c>
      <c r="L29" s="24">
        <v>110</v>
      </c>
      <c r="M29" s="24">
        <v>110</v>
      </c>
      <c r="N29" s="24">
        <v>110</v>
      </c>
      <c r="O29" s="24">
        <v>110</v>
      </c>
      <c r="P29" s="24">
        <v>110</v>
      </c>
      <c r="Q29" s="24">
        <v>110</v>
      </c>
      <c r="R29" s="24">
        <v>110</v>
      </c>
      <c r="S29" s="24">
        <v>110</v>
      </c>
      <c r="T29" s="24">
        <v>110</v>
      </c>
      <c r="U29" s="24">
        <v>110</v>
      </c>
      <c r="V29" s="24">
        <v>110</v>
      </c>
      <c r="W29" s="24">
        <v>110</v>
      </c>
      <c r="X29" s="25">
        <v>110</v>
      </c>
      <c r="Y29" s="11"/>
    </row>
    <row r="30" spans="1:25" ht="36" x14ac:dyDescent="0.2">
      <c r="A30" s="215" t="s">
        <v>81</v>
      </c>
      <c r="B30" s="105" t="s">
        <v>93</v>
      </c>
      <c r="C30" s="26" t="s">
        <v>211</v>
      </c>
      <c r="D30" s="21">
        <v>9.8074392147408526E-2</v>
      </c>
      <c r="E30" s="28" t="s">
        <v>223</v>
      </c>
      <c r="F30" s="21">
        <v>0.13255251230485565</v>
      </c>
      <c r="G30" s="21">
        <v>0.15230170449513686</v>
      </c>
      <c r="H30" s="21">
        <v>-2.1034978972096181E-2</v>
      </c>
      <c r="I30" s="28" t="s">
        <v>226</v>
      </c>
      <c r="J30" s="28" t="s">
        <v>238</v>
      </c>
      <c r="K30" s="28" t="s">
        <v>241</v>
      </c>
      <c r="L30" s="27">
        <v>1</v>
      </c>
      <c r="M30" s="28" t="s">
        <v>130</v>
      </c>
      <c r="N30" s="28" t="s">
        <v>239</v>
      </c>
      <c r="O30" s="21">
        <v>-0.12069675650117741</v>
      </c>
      <c r="P30" s="21">
        <v>-0.18341674906295125</v>
      </c>
      <c r="Q30" s="21">
        <v>1.2127903144222924E-2</v>
      </c>
      <c r="R30" s="21">
        <v>-8.2937195425695068E-2</v>
      </c>
      <c r="S30" s="21">
        <v>-0.14769628463968038</v>
      </c>
      <c r="T30" s="21">
        <v>-3.7107556276098186E-2</v>
      </c>
      <c r="U30" s="21">
        <v>-0.11132946038037037</v>
      </c>
      <c r="V30" s="21">
        <v>-0.10392154899389731</v>
      </c>
      <c r="W30" s="21">
        <v>-7.156785300746786E-2</v>
      </c>
      <c r="X30" s="29" t="s">
        <v>331</v>
      </c>
      <c r="Y30" s="11"/>
    </row>
    <row r="31" spans="1:25" ht="24" x14ac:dyDescent="0.2">
      <c r="A31" s="216"/>
      <c r="B31" s="105" t="s">
        <v>94</v>
      </c>
      <c r="C31" s="30">
        <v>1.509672942157349E-4</v>
      </c>
      <c r="D31" s="21">
        <v>0.30804994896308607</v>
      </c>
      <c r="E31" s="21">
        <v>8.9611422877503583E-3</v>
      </c>
      <c r="F31" s="21">
        <v>0.1674509447291003</v>
      </c>
      <c r="G31" s="21">
        <v>0.11219874473157627</v>
      </c>
      <c r="H31" s="21">
        <v>0.82733512147566834</v>
      </c>
      <c r="I31" s="21">
        <v>4.8080767032727557E-3</v>
      </c>
      <c r="J31" s="21">
        <v>1.3025727558244604E-2</v>
      </c>
      <c r="K31" s="21">
        <v>4.6907817879189729E-3</v>
      </c>
      <c r="L31" s="31"/>
      <c r="M31" s="21">
        <v>6.7109580824555685E-5</v>
      </c>
      <c r="N31" s="21">
        <v>2.6256893072092096E-2</v>
      </c>
      <c r="O31" s="21">
        <v>0.2091105912064069</v>
      </c>
      <c r="P31" s="21">
        <v>5.5108373999135811E-2</v>
      </c>
      <c r="Q31" s="21">
        <v>0.89992975521639273</v>
      </c>
      <c r="R31" s="21">
        <v>0.38901709776446181</v>
      </c>
      <c r="S31" s="21">
        <v>0.12360569572924478</v>
      </c>
      <c r="T31" s="21">
        <v>0.70033072615372305</v>
      </c>
      <c r="U31" s="21">
        <v>0.24690553240589863</v>
      </c>
      <c r="V31" s="21">
        <v>0.27995700605768103</v>
      </c>
      <c r="W31" s="21">
        <v>0.45748842540553492</v>
      </c>
      <c r="X31" s="22">
        <v>4.0314829545789403E-2</v>
      </c>
      <c r="Y31" s="11"/>
    </row>
    <row r="32" spans="1:25" x14ac:dyDescent="0.2">
      <c r="A32" s="215"/>
      <c r="B32" s="104" t="s">
        <v>54</v>
      </c>
      <c r="C32" s="23">
        <v>110</v>
      </c>
      <c r="D32" s="24">
        <v>110</v>
      </c>
      <c r="E32" s="24">
        <v>110</v>
      </c>
      <c r="F32" s="24">
        <v>110</v>
      </c>
      <c r="G32" s="24">
        <v>110</v>
      </c>
      <c r="H32" s="24">
        <v>110</v>
      </c>
      <c r="I32" s="24">
        <v>110</v>
      </c>
      <c r="J32" s="24">
        <v>110</v>
      </c>
      <c r="K32" s="24">
        <v>110</v>
      </c>
      <c r="L32" s="24">
        <v>110</v>
      </c>
      <c r="M32" s="24">
        <v>110</v>
      </c>
      <c r="N32" s="24">
        <v>110</v>
      </c>
      <c r="O32" s="24">
        <v>110</v>
      </c>
      <c r="P32" s="24">
        <v>110</v>
      </c>
      <c r="Q32" s="24">
        <v>110</v>
      </c>
      <c r="R32" s="24">
        <v>110</v>
      </c>
      <c r="S32" s="24">
        <v>110</v>
      </c>
      <c r="T32" s="24">
        <v>110</v>
      </c>
      <c r="U32" s="24">
        <v>110</v>
      </c>
      <c r="V32" s="24">
        <v>110</v>
      </c>
      <c r="W32" s="24">
        <v>110</v>
      </c>
      <c r="X32" s="25">
        <v>110</v>
      </c>
      <c r="Y32" s="11"/>
    </row>
    <row r="33" spans="1:25" ht="36" x14ac:dyDescent="0.2">
      <c r="A33" s="215" t="s">
        <v>82</v>
      </c>
      <c r="B33" s="105" t="s">
        <v>93</v>
      </c>
      <c r="C33" s="26" t="s">
        <v>212</v>
      </c>
      <c r="D33" s="21">
        <v>0.13752542924441566</v>
      </c>
      <c r="E33" s="28" t="s">
        <v>224</v>
      </c>
      <c r="F33" s="21">
        <v>7.7757310195168114E-2</v>
      </c>
      <c r="G33" s="21">
        <v>0.11653308682873992</v>
      </c>
      <c r="H33" s="21">
        <v>-5.8818204474137215E-2</v>
      </c>
      <c r="I33" s="21">
        <v>0.1255949897989222</v>
      </c>
      <c r="J33" s="21">
        <v>0.13394549238544384</v>
      </c>
      <c r="K33" s="21">
        <v>7.0230937595050797E-3</v>
      </c>
      <c r="L33" s="28" t="s">
        <v>130</v>
      </c>
      <c r="M33" s="27">
        <v>1</v>
      </c>
      <c r="N33" s="28" t="s">
        <v>243</v>
      </c>
      <c r="O33" s="21">
        <v>9.8596929812212644E-2</v>
      </c>
      <c r="P33" s="21">
        <v>1.7959133152322636E-3</v>
      </c>
      <c r="Q33" s="21">
        <v>9.0832174960585446E-2</v>
      </c>
      <c r="R33" s="21">
        <v>-5.2915583166209153E-2</v>
      </c>
      <c r="S33" s="28" t="s">
        <v>244</v>
      </c>
      <c r="T33" s="21">
        <v>-5.5604849285543566E-2</v>
      </c>
      <c r="U33" s="21">
        <v>-0.12205099721072162</v>
      </c>
      <c r="V33" s="21">
        <v>-4.0476185444961024E-2</v>
      </c>
      <c r="W33" s="21">
        <v>-7.2365519221178287E-2</v>
      </c>
      <c r="X33" s="29" t="s">
        <v>228</v>
      </c>
      <c r="Y33" s="11"/>
    </row>
    <row r="34" spans="1:25" ht="24" x14ac:dyDescent="0.2">
      <c r="A34" s="216"/>
      <c r="B34" s="105" t="s">
        <v>94</v>
      </c>
      <c r="C34" s="30">
        <v>2.4370723261368031E-6</v>
      </c>
      <c r="D34" s="21">
        <v>0.15193813430714093</v>
      </c>
      <c r="E34" s="21">
        <v>4.7610045452378485E-4</v>
      </c>
      <c r="F34" s="21">
        <v>0.41941712247549645</v>
      </c>
      <c r="G34" s="21">
        <v>0.22536582571715408</v>
      </c>
      <c r="H34" s="21">
        <v>0.54161523088310048</v>
      </c>
      <c r="I34" s="21">
        <v>0.19108122109982098</v>
      </c>
      <c r="J34" s="21">
        <v>0.16299193160975337</v>
      </c>
      <c r="K34" s="21">
        <v>0.94195072554392345</v>
      </c>
      <c r="L34" s="21">
        <v>6.7109580824555685E-5</v>
      </c>
      <c r="M34" s="31"/>
      <c r="N34" s="21">
        <v>2.0896512138904071E-2</v>
      </c>
      <c r="O34" s="21">
        <v>0.30546707571425424</v>
      </c>
      <c r="P34" s="21">
        <v>0.98514381609285651</v>
      </c>
      <c r="Q34" s="21">
        <v>0.3453097385195254</v>
      </c>
      <c r="R34" s="21">
        <v>0.58298599369931836</v>
      </c>
      <c r="S34" s="21">
        <v>1.1820949507147391E-2</v>
      </c>
      <c r="T34" s="21">
        <v>0.56395755953410109</v>
      </c>
      <c r="U34" s="21">
        <v>0.20400865015328959</v>
      </c>
      <c r="V34" s="21">
        <v>0.67460200091417144</v>
      </c>
      <c r="W34" s="21">
        <v>0.45247719224335714</v>
      </c>
      <c r="X34" s="22">
        <v>2.3015079690706292E-2</v>
      </c>
      <c r="Y34" s="11"/>
    </row>
    <row r="35" spans="1:25" x14ac:dyDescent="0.2">
      <c r="A35" s="215"/>
      <c r="B35" s="104" t="s">
        <v>54</v>
      </c>
      <c r="C35" s="23">
        <v>110</v>
      </c>
      <c r="D35" s="24">
        <v>110</v>
      </c>
      <c r="E35" s="24">
        <v>110</v>
      </c>
      <c r="F35" s="24">
        <v>110</v>
      </c>
      <c r="G35" s="24">
        <v>110</v>
      </c>
      <c r="H35" s="24">
        <v>110</v>
      </c>
      <c r="I35" s="24">
        <v>110</v>
      </c>
      <c r="J35" s="24">
        <v>110</v>
      </c>
      <c r="K35" s="24">
        <v>110</v>
      </c>
      <c r="L35" s="24">
        <v>110</v>
      </c>
      <c r="M35" s="24">
        <v>110</v>
      </c>
      <c r="N35" s="24">
        <v>110</v>
      </c>
      <c r="O35" s="24">
        <v>110</v>
      </c>
      <c r="P35" s="24">
        <v>110</v>
      </c>
      <c r="Q35" s="24">
        <v>110</v>
      </c>
      <c r="R35" s="24">
        <v>110</v>
      </c>
      <c r="S35" s="24">
        <v>110</v>
      </c>
      <c r="T35" s="24">
        <v>110</v>
      </c>
      <c r="U35" s="24">
        <v>110</v>
      </c>
      <c r="V35" s="24">
        <v>110</v>
      </c>
      <c r="W35" s="24">
        <v>110</v>
      </c>
      <c r="X35" s="25">
        <v>110</v>
      </c>
      <c r="Y35" s="11"/>
    </row>
    <row r="36" spans="1:25" ht="36" x14ac:dyDescent="0.2">
      <c r="A36" s="215" t="s">
        <v>83</v>
      </c>
      <c r="B36" s="105" t="s">
        <v>93</v>
      </c>
      <c r="C36" s="26" t="s">
        <v>213</v>
      </c>
      <c r="D36" s="21">
        <v>0.16556112841348788</v>
      </c>
      <c r="E36" s="28" t="s">
        <v>217</v>
      </c>
      <c r="F36" s="28" t="s">
        <v>157</v>
      </c>
      <c r="G36" s="28" t="s">
        <v>239</v>
      </c>
      <c r="H36" s="28" t="s">
        <v>279</v>
      </c>
      <c r="I36" s="21">
        <v>0.15144351281233775</v>
      </c>
      <c r="J36" s="28" t="s">
        <v>239</v>
      </c>
      <c r="K36" s="28" t="s">
        <v>242</v>
      </c>
      <c r="L36" s="28" t="s">
        <v>239</v>
      </c>
      <c r="M36" s="28" t="s">
        <v>243</v>
      </c>
      <c r="N36" s="27">
        <v>1</v>
      </c>
      <c r="O36" s="21">
        <v>-0.15251863353252162</v>
      </c>
      <c r="P36" s="21">
        <v>-7.225521527611755E-3</v>
      </c>
      <c r="Q36" s="21">
        <v>-8.393083423432475E-2</v>
      </c>
      <c r="R36" s="28" t="s">
        <v>245</v>
      </c>
      <c r="S36" s="21">
        <v>-8.3273198012136396E-2</v>
      </c>
      <c r="T36" s="21">
        <v>-5.6578534727411478E-2</v>
      </c>
      <c r="U36" s="21">
        <v>-8.7432953555097781E-2</v>
      </c>
      <c r="V36" s="21">
        <v>-4.9673517129017457E-2</v>
      </c>
      <c r="W36" s="21">
        <v>-6.5839389175151614E-2</v>
      </c>
      <c r="X36" s="22">
        <v>0.19916065356377299</v>
      </c>
      <c r="Y36" s="11"/>
    </row>
    <row r="37" spans="1:25" ht="24" x14ac:dyDescent="0.2">
      <c r="A37" s="216"/>
      <c r="B37" s="105" t="s">
        <v>94</v>
      </c>
      <c r="C37" s="30">
        <v>3.0086542944968216E-2</v>
      </c>
      <c r="D37" s="21">
        <v>8.3892540404981147E-2</v>
      </c>
      <c r="E37" s="21">
        <v>3.4566434045567175E-2</v>
      </c>
      <c r="F37" s="21">
        <v>1.6499810496125428E-3</v>
      </c>
      <c r="G37" s="21">
        <v>2.6080539857586193E-2</v>
      </c>
      <c r="H37" s="21">
        <v>3.9437105516268126E-2</v>
      </c>
      <c r="I37" s="21">
        <v>0.11425988094194475</v>
      </c>
      <c r="J37" s="21">
        <v>2.6279062316424875E-2</v>
      </c>
      <c r="K37" s="21">
        <v>3.9877058753646604E-4</v>
      </c>
      <c r="L37" s="21">
        <v>2.6256893072092096E-2</v>
      </c>
      <c r="M37" s="21">
        <v>2.0896512138904071E-2</v>
      </c>
      <c r="N37" s="31"/>
      <c r="O37" s="21">
        <v>0.11168234750582125</v>
      </c>
      <c r="P37" s="21">
        <v>0.94028060297408977</v>
      </c>
      <c r="Q37" s="21">
        <v>0.38334056178130627</v>
      </c>
      <c r="R37" s="21">
        <v>2.377480098890614E-2</v>
      </c>
      <c r="S37" s="21">
        <v>0.38709193613456039</v>
      </c>
      <c r="T37" s="21">
        <v>0.55714155081375039</v>
      </c>
      <c r="U37" s="21">
        <v>0.36373552706757895</v>
      </c>
      <c r="V37" s="21">
        <v>0.60631045805146599</v>
      </c>
      <c r="W37" s="21">
        <v>0.49436479129026356</v>
      </c>
      <c r="X37" s="22">
        <v>3.7396997129004197E-2</v>
      </c>
      <c r="Y37" s="11"/>
    </row>
    <row r="38" spans="1:25" x14ac:dyDescent="0.2">
      <c r="A38" s="215"/>
      <c r="B38" s="104" t="s">
        <v>54</v>
      </c>
      <c r="C38" s="23">
        <v>110</v>
      </c>
      <c r="D38" s="24">
        <v>110</v>
      </c>
      <c r="E38" s="24">
        <v>110</v>
      </c>
      <c r="F38" s="24">
        <v>110</v>
      </c>
      <c r="G38" s="24">
        <v>110</v>
      </c>
      <c r="H38" s="24">
        <v>110</v>
      </c>
      <c r="I38" s="24">
        <v>110</v>
      </c>
      <c r="J38" s="24">
        <v>110</v>
      </c>
      <c r="K38" s="24">
        <v>110</v>
      </c>
      <c r="L38" s="24">
        <v>110</v>
      </c>
      <c r="M38" s="24">
        <v>110</v>
      </c>
      <c r="N38" s="24">
        <v>110</v>
      </c>
      <c r="O38" s="24">
        <v>110</v>
      </c>
      <c r="P38" s="24">
        <v>110</v>
      </c>
      <c r="Q38" s="24">
        <v>110</v>
      </c>
      <c r="R38" s="24">
        <v>110</v>
      </c>
      <c r="S38" s="24">
        <v>110</v>
      </c>
      <c r="T38" s="24">
        <v>110</v>
      </c>
      <c r="U38" s="24">
        <v>110</v>
      </c>
      <c r="V38" s="24">
        <v>110</v>
      </c>
      <c r="W38" s="24">
        <v>110</v>
      </c>
      <c r="X38" s="25">
        <v>110</v>
      </c>
      <c r="Y38" s="11"/>
    </row>
    <row r="39" spans="1:25" ht="36" x14ac:dyDescent="0.2">
      <c r="A39" s="215" t="s">
        <v>84</v>
      </c>
      <c r="B39" s="105" t="s">
        <v>93</v>
      </c>
      <c r="C39" s="30">
        <v>2.9620650194216291E-3</v>
      </c>
      <c r="D39" s="21">
        <v>7.062947585493913E-2</v>
      </c>
      <c r="E39" s="28" t="s">
        <v>225</v>
      </c>
      <c r="F39" s="21">
        <v>-1.1666178805390223E-2</v>
      </c>
      <c r="G39" s="21">
        <v>-3.2353615169542299E-2</v>
      </c>
      <c r="H39" s="21">
        <v>-3.5036257389144392E-2</v>
      </c>
      <c r="I39" s="21">
        <v>2.449383248176035E-2</v>
      </c>
      <c r="J39" s="21">
        <v>2.1141809694822863E-2</v>
      </c>
      <c r="K39" s="21">
        <v>-2.590519941585033E-2</v>
      </c>
      <c r="L39" s="21">
        <v>-0.12069675650117741</v>
      </c>
      <c r="M39" s="21">
        <v>9.8596929812212644E-2</v>
      </c>
      <c r="N39" s="21">
        <v>-0.15251863353252162</v>
      </c>
      <c r="O39" s="27">
        <v>1</v>
      </c>
      <c r="P39" s="28" t="s">
        <v>167</v>
      </c>
      <c r="Q39" s="28" t="s">
        <v>190</v>
      </c>
      <c r="R39" s="28" t="s">
        <v>195</v>
      </c>
      <c r="S39" s="28" t="s">
        <v>230</v>
      </c>
      <c r="T39" s="28" t="s">
        <v>211</v>
      </c>
      <c r="U39" s="28" t="s">
        <v>121</v>
      </c>
      <c r="V39" s="28" t="s">
        <v>98</v>
      </c>
      <c r="W39" s="28" t="s">
        <v>246</v>
      </c>
      <c r="X39" s="29" t="s">
        <v>164</v>
      </c>
      <c r="Y39" s="11"/>
    </row>
    <row r="40" spans="1:25" ht="24" x14ac:dyDescent="0.2">
      <c r="A40" s="216"/>
      <c r="B40" s="105" t="s">
        <v>94</v>
      </c>
      <c r="C40" s="30">
        <v>0.97549955818003764</v>
      </c>
      <c r="D40" s="21">
        <v>0.4634227830522003</v>
      </c>
      <c r="E40" s="21">
        <v>3.7259881719357769E-2</v>
      </c>
      <c r="F40" s="21">
        <v>0.90372090439793873</v>
      </c>
      <c r="G40" s="21">
        <v>0.73721842645591673</v>
      </c>
      <c r="H40" s="21">
        <v>0.7163230907063074</v>
      </c>
      <c r="I40" s="21">
        <v>0.79949790185436564</v>
      </c>
      <c r="J40" s="21">
        <v>0.82647193602413904</v>
      </c>
      <c r="K40" s="21">
        <v>0.7882087366801116</v>
      </c>
      <c r="L40" s="21">
        <v>0.2091105912064069</v>
      </c>
      <c r="M40" s="21">
        <v>0.30546707571425424</v>
      </c>
      <c r="N40" s="21">
        <v>0.11168234750582125</v>
      </c>
      <c r="O40" s="31"/>
      <c r="P40" s="21">
        <v>1.7643909871058867E-7</v>
      </c>
      <c r="Q40" s="21">
        <v>2.6716565692289044E-9</v>
      </c>
      <c r="R40" s="21">
        <v>3.1855570154046228E-5</v>
      </c>
      <c r="S40" s="21">
        <v>5.8494316584621858E-4</v>
      </c>
      <c r="T40" s="21">
        <v>1.4890386159428497E-4</v>
      </c>
      <c r="U40" s="21">
        <v>7.8052274381849006E-6</v>
      </c>
      <c r="V40" s="21">
        <v>8.8684194510996565E-9</v>
      </c>
      <c r="W40" s="21">
        <v>7.6887407488182436E-5</v>
      </c>
      <c r="X40" s="22">
        <v>9.3834637613549453E-11</v>
      </c>
      <c r="Y40" s="11"/>
    </row>
    <row r="41" spans="1:25" x14ac:dyDescent="0.2">
      <c r="A41" s="215"/>
      <c r="B41" s="104" t="s">
        <v>54</v>
      </c>
      <c r="C41" s="23">
        <v>110</v>
      </c>
      <c r="D41" s="24">
        <v>110</v>
      </c>
      <c r="E41" s="24">
        <v>110</v>
      </c>
      <c r="F41" s="24">
        <v>110</v>
      </c>
      <c r="G41" s="24">
        <v>110</v>
      </c>
      <c r="H41" s="24">
        <v>110</v>
      </c>
      <c r="I41" s="24">
        <v>110</v>
      </c>
      <c r="J41" s="24">
        <v>110</v>
      </c>
      <c r="K41" s="24">
        <v>110</v>
      </c>
      <c r="L41" s="24">
        <v>110</v>
      </c>
      <c r="M41" s="24">
        <v>110</v>
      </c>
      <c r="N41" s="24">
        <v>110</v>
      </c>
      <c r="O41" s="24">
        <v>110</v>
      </c>
      <c r="P41" s="24">
        <v>110</v>
      </c>
      <c r="Q41" s="24">
        <v>110</v>
      </c>
      <c r="R41" s="24">
        <v>110</v>
      </c>
      <c r="S41" s="24">
        <v>110</v>
      </c>
      <c r="T41" s="24">
        <v>110</v>
      </c>
      <c r="U41" s="24">
        <v>110</v>
      </c>
      <c r="V41" s="24">
        <v>110</v>
      </c>
      <c r="W41" s="24">
        <v>110</v>
      </c>
      <c r="X41" s="25">
        <v>110</v>
      </c>
      <c r="Y41" s="11"/>
    </row>
    <row r="42" spans="1:25" ht="36" x14ac:dyDescent="0.2">
      <c r="A42" s="215" t="s">
        <v>85</v>
      </c>
      <c r="B42" s="105" t="s">
        <v>93</v>
      </c>
      <c r="C42" s="30">
        <v>-7.4974959661340601E-2</v>
      </c>
      <c r="D42" s="21">
        <v>-0.10592159108075819</v>
      </c>
      <c r="E42" s="21">
        <v>3.705950084400348E-2</v>
      </c>
      <c r="F42" s="21">
        <v>-0.11832970293438388</v>
      </c>
      <c r="G42" s="21">
        <v>2.2797929909305452E-2</v>
      </c>
      <c r="H42" s="21">
        <v>-4.6456384439581144E-4</v>
      </c>
      <c r="I42" s="21">
        <v>-5.7925870122289922E-3</v>
      </c>
      <c r="J42" s="21">
        <v>6.2569696487433546E-2</v>
      </c>
      <c r="K42" s="21">
        <v>-9.0269284361030031E-2</v>
      </c>
      <c r="L42" s="21">
        <v>-0.18341674906295125</v>
      </c>
      <c r="M42" s="21">
        <v>1.7959133152322636E-3</v>
      </c>
      <c r="N42" s="21">
        <v>-7.225521527611755E-3</v>
      </c>
      <c r="O42" s="28" t="s">
        <v>167</v>
      </c>
      <c r="P42" s="27">
        <v>1</v>
      </c>
      <c r="Q42" s="28" t="s">
        <v>156</v>
      </c>
      <c r="R42" s="28" t="s">
        <v>196</v>
      </c>
      <c r="S42" s="28" t="s">
        <v>123</v>
      </c>
      <c r="T42" s="28" t="s">
        <v>117</v>
      </c>
      <c r="U42" s="28" t="s">
        <v>113</v>
      </c>
      <c r="V42" s="28" t="s">
        <v>153</v>
      </c>
      <c r="W42" s="28" t="s">
        <v>123</v>
      </c>
      <c r="X42" s="29" t="s">
        <v>182</v>
      </c>
      <c r="Y42" s="11"/>
    </row>
    <row r="43" spans="1:25" ht="24" x14ac:dyDescent="0.2">
      <c r="A43" s="216"/>
      <c r="B43" s="105" t="s">
        <v>94</v>
      </c>
      <c r="C43" s="30">
        <v>0.43629920222161767</v>
      </c>
      <c r="D43" s="21">
        <v>0.27075480340350727</v>
      </c>
      <c r="E43" s="21">
        <v>0.70070031069756178</v>
      </c>
      <c r="F43" s="21">
        <v>0.21824582577791399</v>
      </c>
      <c r="G43" s="21">
        <v>0.81311764638392925</v>
      </c>
      <c r="H43" s="21">
        <v>0.99615682294052676</v>
      </c>
      <c r="I43" s="21">
        <v>0.95210812700097192</v>
      </c>
      <c r="J43" s="21">
        <v>0.51609490643655986</v>
      </c>
      <c r="K43" s="21">
        <v>0.34831970169680648</v>
      </c>
      <c r="L43" s="21">
        <v>5.5108373999135811E-2</v>
      </c>
      <c r="M43" s="21">
        <v>0.98514381609285651</v>
      </c>
      <c r="N43" s="21">
        <v>0.94028060297408977</v>
      </c>
      <c r="O43" s="21">
        <v>1.7643909871058867E-7</v>
      </c>
      <c r="P43" s="31"/>
      <c r="Q43" s="21">
        <v>6.4336928087296516E-15</v>
      </c>
      <c r="R43" s="21">
        <v>1.5604401175116233E-9</v>
      </c>
      <c r="S43" s="21">
        <v>3.6246175064813226E-8</v>
      </c>
      <c r="T43" s="21">
        <v>1.1470255087931377E-7</v>
      </c>
      <c r="U43" s="21">
        <v>4.5773255313239324E-9</v>
      </c>
      <c r="V43" s="21">
        <v>1.3251668289516861E-9</v>
      </c>
      <c r="W43" s="21">
        <v>3.4609367653906984E-8</v>
      </c>
      <c r="X43" s="22">
        <v>2.1227732534584533E-13</v>
      </c>
      <c r="Y43" s="11"/>
    </row>
    <row r="44" spans="1:25" x14ac:dyDescent="0.2">
      <c r="A44" s="215"/>
      <c r="B44" s="104" t="s">
        <v>54</v>
      </c>
      <c r="C44" s="23">
        <v>110</v>
      </c>
      <c r="D44" s="24">
        <v>110</v>
      </c>
      <c r="E44" s="24">
        <v>110</v>
      </c>
      <c r="F44" s="24">
        <v>110</v>
      </c>
      <c r="G44" s="24">
        <v>110</v>
      </c>
      <c r="H44" s="24">
        <v>110</v>
      </c>
      <c r="I44" s="24">
        <v>110</v>
      </c>
      <c r="J44" s="24">
        <v>110</v>
      </c>
      <c r="K44" s="24">
        <v>110</v>
      </c>
      <c r="L44" s="24">
        <v>110</v>
      </c>
      <c r="M44" s="24">
        <v>110</v>
      </c>
      <c r="N44" s="24">
        <v>110</v>
      </c>
      <c r="O44" s="24">
        <v>110</v>
      </c>
      <c r="P44" s="24">
        <v>110</v>
      </c>
      <c r="Q44" s="24">
        <v>110</v>
      </c>
      <c r="R44" s="24">
        <v>110</v>
      </c>
      <c r="S44" s="24">
        <v>110</v>
      </c>
      <c r="T44" s="24">
        <v>110</v>
      </c>
      <c r="U44" s="24">
        <v>110</v>
      </c>
      <c r="V44" s="24">
        <v>110</v>
      </c>
      <c r="W44" s="24">
        <v>110</v>
      </c>
      <c r="X44" s="25">
        <v>110</v>
      </c>
      <c r="Y44" s="11"/>
    </row>
    <row r="45" spans="1:25" ht="36" x14ac:dyDescent="0.2">
      <c r="A45" s="215" t="s">
        <v>86</v>
      </c>
      <c r="B45" s="105" t="s">
        <v>93</v>
      </c>
      <c r="C45" s="30">
        <v>-5.9547198945711401E-2</v>
      </c>
      <c r="D45" s="21">
        <v>-2.5324106535515097E-2</v>
      </c>
      <c r="E45" s="21">
        <v>0.13297516883574195</v>
      </c>
      <c r="F45" s="21">
        <v>-6.066628196457944E-2</v>
      </c>
      <c r="G45" s="21">
        <v>2.8284242677534176E-2</v>
      </c>
      <c r="H45" s="21">
        <v>-4.505221416760611E-2</v>
      </c>
      <c r="I45" s="21">
        <v>4.0552792222412502E-2</v>
      </c>
      <c r="J45" s="21">
        <v>7.8705222806529418E-2</v>
      </c>
      <c r="K45" s="21">
        <v>-9.503173150906373E-2</v>
      </c>
      <c r="L45" s="21">
        <v>1.2127903144222924E-2</v>
      </c>
      <c r="M45" s="21">
        <v>9.0832174960585446E-2</v>
      </c>
      <c r="N45" s="21">
        <v>-8.393083423432475E-2</v>
      </c>
      <c r="O45" s="28" t="s">
        <v>190</v>
      </c>
      <c r="P45" s="28" t="s">
        <v>156</v>
      </c>
      <c r="Q45" s="27">
        <v>1</v>
      </c>
      <c r="R45" s="28" t="s">
        <v>131</v>
      </c>
      <c r="S45" s="28" t="s">
        <v>185</v>
      </c>
      <c r="T45" s="28" t="s">
        <v>120</v>
      </c>
      <c r="U45" s="28" t="s">
        <v>126</v>
      </c>
      <c r="V45" s="28" t="s">
        <v>106</v>
      </c>
      <c r="W45" s="28" t="s">
        <v>180</v>
      </c>
      <c r="X45" s="29" t="s">
        <v>134</v>
      </c>
      <c r="Y45" s="11"/>
    </row>
    <row r="46" spans="1:25" ht="24" x14ac:dyDescent="0.2">
      <c r="A46" s="216"/>
      <c r="B46" s="105" t="s">
        <v>94</v>
      </c>
      <c r="C46" s="30">
        <v>0.53660788705031648</v>
      </c>
      <c r="D46" s="21">
        <v>0.79285158551221069</v>
      </c>
      <c r="E46" s="21">
        <v>0.16608855133017811</v>
      </c>
      <c r="F46" s="21">
        <v>0.52896603920031549</v>
      </c>
      <c r="G46" s="21">
        <v>0.76927941872603633</v>
      </c>
      <c r="H46" s="21">
        <v>0.64024856271116037</v>
      </c>
      <c r="I46" s="21">
        <v>0.67402110123608272</v>
      </c>
      <c r="J46" s="21">
        <v>0.41375328602022321</v>
      </c>
      <c r="K46" s="21">
        <v>0.32337181975908691</v>
      </c>
      <c r="L46" s="21">
        <v>0.89992975521639273</v>
      </c>
      <c r="M46" s="21">
        <v>0.3453097385195254</v>
      </c>
      <c r="N46" s="21">
        <v>0.38334056178130627</v>
      </c>
      <c r="O46" s="21">
        <v>2.6716565692289044E-9</v>
      </c>
      <c r="P46" s="21">
        <v>6.4336928087296516E-15</v>
      </c>
      <c r="Q46" s="31"/>
      <c r="R46" s="21">
        <v>1.3427410775610053E-13</v>
      </c>
      <c r="S46" s="21">
        <v>1.224594655898825E-7</v>
      </c>
      <c r="T46" s="21">
        <v>3.7762944904884941E-10</v>
      </c>
      <c r="U46" s="21">
        <v>2.3447764420643712E-8</v>
      </c>
      <c r="V46" s="21">
        <v>3.4977024333646815E-11</v>
      </c>
      <c r="W46" s="21">
        <v>2.3064858998878069E-9</v>
      </c>
      <c r="X46" s="22">
        <v>5.5334848499145507E-18</v>
      </c>
      <c r="Y46" s="11"/>
    </row>
    <row r="47" spans="1:25" x14ac:dyDescent="0.2">
      <c r="A47" s="215"/>
      <c r="B47" s="104" t="s">
        <v>54</v>
      </c>
      <c r="C47" s="23">
        <v>110</v>
      </c>
      <c r="D47" s="24">
        <v>110</v>
      </c>
      <c r="E47" s="24">
        <v>110</v>
      </c>
      <c r="F47" s="24">
        <v>110</v>
      </c>
      <c r="G47" s="24">
        <v>110</v>
      </c>
      <c r="H47" s="24">
        <v>110</v>
      </c>
      <c r="I47" s="24">
        <v>110</v>
      </c>
      <c r="J47" s="24">
        <v>110</v>
      </c>
      <c r="K47" s="24">
        <v>110</v>
      </c>
      <c r="L47" s="24">
        <v>110</v>
      </c>
      <c r="M47" s="24">
        <v>110</v>
      </c>
      <c r="N47" s="24">
        <v>110</v>
      </c>
      <c r="O47" s="24">
        <v>110</v>
      </c>
      <c r="P47" s="24">
        <v>110</v>
      </c>
      <c r="Q47" s="24">
        <v>110</v>
      </c>
      <c r="R47" s="24">
        <v>110</v>
      </c>
      <c r="S47" s="24">
        <v>110</v>
      </c>
      <c r="T47" s="24">
        <v>110</v>
      </c>
      <c r="U47" s="24">
        <v>110</v>
      </c>
      <c r="V47" s="24">
        <v>110</v>
      </c>
      <c r="W47" s="24">
        <v>110</v>
      </c>
      <c r="X47" s="25">
        <v>110</v>
      </c>
      <c r="Y47" s="11"/>
    </row>
    <row r="48" spans="1:25" ht="36" x14ac:dyDescent="0.2">
      <c r="A48" s="215" t="s">
        <v>87</v>
      </c>
      <c r="B48" s="105" t="s">
        <v>93</v>
      </c>
      <c r="C48" s="26" t="s">
        <v>214</v>
      </c>
      <c r="D48" s="21">
        <v>2.7377626145127787E-3</v>
      </c>
      <c r="E48" s="21">
        <v>-2.2626725762055926E-2</v>
      </c>
      <c r="F48" s="21">
        <v>-0.17854993089428878</v>
      </c>
      <c r="G48" s="21">
        <v>-0.11757463229489733</v>
      </c>
      <c r="H48" s="21">
        <v>-0.14185370771129188</v>
      </c>
      <c r="I48" s="21">
        <v>-5.0407041078971045E-2</v>
      </c>
      <c r="J48" s="21">
        <v>-1.522111273148454E-2</v>
      </c>
      <c r="K48" s="21">
        <v>-0.16003358189645323</v>
      </c>
      <c r="L48" s="21">
        <v>-8.2937195425695068E-2</v>
      </c>
      <c r="M48" s="21">
        <v>-5.2915583166209153E-2</v>
      </c>
      <c r="N48" s="28" t="s">
        <v>245</v>
      </c>
      <c r="O48" s="28" t="s">
        <v>195</v>
      </c>
      <c r="P48" s="28" t="s">
        <v>196</v>
      </c>
      <c r="Q48" s="28" t="s">
        <v>131</v>
      </c>
      <c r="R48" s="27">
        <v>1</v>
      </c>
      <c r="S48" s="28" t="s">
        <v>165</v>
      </c>
      <c r="T48" s="28" t="s">
        <v>163</v>
      </c>
      <c r="U48" s="28" t="s">
        <v>205</v>
      </c>
      <c r="V48" s="28" t="s">
        <v>247</v>
      </c>
      <c r="W48" s="28" t="s">
        <v>183</v>
      </c>
      <c r="X48" s="29" t="s">
        <v>197</v>
      </c>
      <c r="Y48" s="11"/>
    </row>
    <row r="49" spans="1:25" ht="24" x14ac:dyDescent="0.2">
      <c r="A49" s="216"/>
      <c r="B49" s="105" t="s">
        <v>94</v>
      </c>
      <c r="C49" s="30">
        <v>9.7795205077659229E-3</v>
      </c>
      <c r="D49" s="21">
        <v>0.97735434297024171</v>
      </c>
      <c r="E49" s="21">
        <v>0.8144957573141377</v>
      </c>
      <c r="F49" s="21">
        <v>6.2001958011901767E-2</v>
      </c>
      <c r="G49" s="21">
        <v>0.22121851008895727</v>
      </c>
      <c r="H49" s="21">
        <v>0.13933686110945043</v>
      </c>
      <c r="I49" s="21">
        <v>0.60099731970716708</v>
      </c>
      <c r="J49" s="21">
        <v>0.87459402205350512</v>
      </c>
      <c r="K49" s="21">
        <v>9.4908554874902837E-2</v>
      </c>
      <c r="L49" s="21">
        <v>0.38901709776446181</v>
      </c>
      <c r="M49" s="21">
        <v>0.58298599369931836</v>
      </c>
      <c r="N49" s="21">
        <v>2.377480098890614E-2</v>
      </c>
      <c r="O49" s="21">
        <v>3.1855570154046228E-5</v>
      </c>
      <c r="P49" s="21">
        <v>1.5604401175116233E-9</v>
      </c>
      <c r="Q49" s="21">
        <v>1.3427410775610053E-13</v>
      </c>
      <c r="R49" s="31"/>
      <c r="S49" s="21">
        <v>9.0593943047722854E-10</v>
      </c>
      <c r="T49" s="21">
        <v>4.9760673150310998E-16</v>
      </c>
      <c r="U49" s="21">
        <v>7.5391476252238E-10</v>
      </c>
      <c r="V49" s="21">
        <v>5.4484538792231521E-14</v>
      </c>
      <c r="W49" s="21">
        <v>1.1147088590974608E-11</v>
      </c>
      <c r="X49" s="22">
        <v>1.3442173840740386E-12</v>
      </c>
      <c r="Y49" s="11"/>
    </row>
    <row r="50" spans="1:25" x14ac:dyDescent="0.2">
      <c r="A50" s="215"/>
      <c r="B50" s="104" t="s">
        <v>54</v>
      </c>
      <c r="C50" s="23">
        <v>110</v>
      </c>
      <c r="D50" s="24">
        <v>110</v>
      </c>
      <c r="E50" s="24">
        <v>110</v>
      </c>
      <c r="F50" s="24">
        <v>110</v>
      </c>
      <c r="G50" s="24">
        <v>110</v>
      </c>
      <c r="H50" s="24">
        <v>110</v>
      </c>
      <c r="I50" s="24">
        <v>110</v>
      </c>
      <c r="J50" s="24">
        <v>110</v>
      </c>
      <c r="K50" s="24">
        <v>110</v>
      </c>
      <c r="L50" s="24">
        <v>110</v>
      </c>
      <c r="M50" s="24">
        <v>110</v>
      </c>
      <c r="N50" s="24">
        <v>110</v>
      </c>
      <c r="O50" s="24">
        <v>110</v>
      </c>
      <c r="P50" s="24">
        <v>110</v>
      </c>
      <c r="Q50" s="24">
        <v>110</v>
      </c>
      <c r="R50" s="24">
        <v>110</v>
      </c>
      <c r="S50" s="24">
        <v>110</v>
      </c>
      <c r="T50" s="24">
        <v>110</v>
      </c>
      <c r="U50" s="24">
        <v>110</v>
      </c>
      <c r="V50" s="24">
        <v>110</v>
      </c>
      <c r="W50" s="24">
        <v>110</v>
      </c>
      <c r="X50" s="25">
        <v>110</v>
      </c>
      <c r="Y50" s="11"/>
    </row>
    <row r="51" spans="1:25" ht="36" x14ac:dyDescent="0.2">
      <c r="A51" s="215" t="s">
        <v>88</v>
      </c>
      <c r="B51" s="105" t="s">
        <v>93</v>
      </c>
      <c r="C51" s="26" t="s">
        <v>215</v>
      </c>
      <c r="D51" s="21">
        <v>-0.13542502199985268</v>
      </c>
      <c r="E51" s="21">
        <v>-0.15074327235368984</v>
      </c>
      <c r="F51" s="21">
        <v>-0.1195602824498973</v>
      </c>
      <c r="G51" s="21">
        <v>-0.12181729436016293</v>
      </c>
      <c r="H51" s="21">
        <v>-3.5336650959850863E-2</v>
      </c>
      <c r="I51" s="21">
        <v>-0.11635107523931013</v>
      </c>
      <c r="J51" s="21">
        <v>-3.605538164439958E-2</v>
      </c>
      <c r="K51" s="21">
        <v>-8.0757125157576201E-2</v>
      </c>
      <c r="L51" s="21">
        <v>-0.14769628463968038</v>
      </c>
      <c r="M51" s="28" t="s">
        <v>244</v>
      </c>
      <c r="N51" s="21">
        <v>-8.3273198012136396E-2</v>
      </c>
      <c r="O51" s="28" t="s">
        <v>230</v>
      </c>
      <c r="P51" s="28" t="s">
        <v>123</v>
      </c>
      <c r="Q51" s="28" t="s">
        <v>185</v>
      </c>
      <c r="R51" s="28" t="s">
        <v>165</v>
      </c>
      <c r="S51" s="27">
        <v>1</v>
      </c>
      <c r="T51" s="28" t="s">
        <v>102</v>
      </c>
      <c r="U51" s="28" t="s">
        <v>97</v>
      </c>
      <c r="V51" s="28" t="s">
        <v>188</v>
      </c>
      <c r="W51" s="28" t="s">
        <v>111</v>
      </c>
      <c r="X51" s="29" t="s">
        <v>159</v>
      </c>
      <c r="Y51" s="11"/>
    </row>
    <row r="52" spans="1:25" ht="24" x14ac:dyDescent="0.2">
      <c r="A52" s="216"/>
      <c r="B52" s="105" t="s">
        <v>94</v>
      </c>
      <c r="C52" s="30">
        <v>1.2444977238105133E-3</v>
      </c>
      <c r="D52" s="21">
        <v>0.15835320739682893</v>
      </c>
      <c r="E52" s="21">
        <v>0.11596333485899581</v>
      </c>
      <c r="F52" s="21">
        <v>0.21346193668044083</v>
      </c>
      <c r="G52" s="21">
        <v>0.20488266098079658</v>
      </c>
      <c r="H52" s="21">
        <v>0.71399595516937842</v>
      </c>
      <c r="I52" s="21">
        <v>0.22609615789751833</v>
      </c>
      <c r="J52" s="21">
        <v>0.70843865183262067</v>
      </c>
      <c r="K52" s="21">
        <v>0.40164704766881154</v>
      </c>
      <c r="L52" s="21">
        <v>0.12360569572924478</v>
      </c>
      <c r="M52" s="21">
        <v>1.1820949507147391E-2</v>
      </c>
      <c r="N52" s="21">
        <v>0.38709193613456039</v>
      </c>
      <c r="O52" s="21">
        <v>5.8494316584621858E-4</v>
      </c>
      <c r="P52" s="21">
        <v>3.6246175064813226E-8</v>
      </c>
      <c r="Q52" s="21">
        <v>1.224594655898825E-7</v>
      </c>
      <c r="R52" s="21">
        <v>9.0593943047722854E-10</v>
      </c>
      <c r="S52" s="31"/>
      <c r="T52" s="21">
        <v>4.365701950826291E-10</v>
      </c>
      <c r="U52" s="21">
        <v>3.3591033433108182E-8</v>
      </c>
      <c r="V52" s="21">
        <v>7.5726968582534587E-13</v>
      </c>
      <c r="W52" s="21">
        <v>2.6390448139252167E-8</v>
      </c>
      <c r="X52" s="22">
        <v>1.7208933902957355E-8</v>
      </c>
      <c r="Y52" s="11"/>
    </row>
    <row r="53" spans="1:25" x14ac:dyDescent="0.2">
      <c r="A53" s="215"/>
      <c r="B53" s="104" t="s">
        <v>54</v>
      </c>
      <c r="C53" s="23">
        <v>110</v>
      </c>
      <c r="D53" s="24">
        <v>110</v>
      </c>
      <c r="E53" s="24">
        <v>110</v>
      </c>
      <c r="F53" s="24">
        <v>110</v>
      </c>
      <c r="G53" s="24">
        <v>110</v>
      </c>
      <c r="H53" s="24">
        <v>110</v>
      </c>
      <c r="I53" s="24">
        <v>110</v>
      </c>
      <c r="J53" s="24">
        <v>110</v>
      </c>
      <c r="K53" s="24">
        <v>110</v>
      </c>
      <c r="L53" s="24">
        <v>110</v>
      </c>
      <c r="M53" s="24">
        <v>110</v>
      </c>
      <c r="N53" s="24">
        <v>110</v>
      </c>
      <c r="O53" s="24">
        <v>110</v>
      </c>
      <c r="P53" s="24">
        <v>110</v>
      </c>
      <c r="Q53" s="24">
        <v>110</v>
      </c>
      <c r="R53" s="24">
        <v>110</v>
      </c>
      <c r="S53" s="24">
        <v>110</v>
      </c>
      <c r="T53" s="24">
        <v>110</v>
      </c>
      <c r="U53" s="24">
        <v>110</v>
      </c>
      <c r="V53" s="24">
        <v>110</v>
      </c>
      <c r="W53" s="24">
        <v>110</v>
      </c>
      <c r="X53" s="25">
        <v>110</v>
      </c>
      <c r="Y53" s="11"/>
    </row>
    <row r="54" spans="1:25" ht="36" x14ac:dyDescent="0.2">
      <c r="A54" s="215" t="s">
        <v>89</v>
      </c>
      <c r="B54" s="105" t="s">
        <v>93</v>
      </c>
      <c r="C54" s="30">
        <v>-0.15581924681270481</v>
      </c>
      <c r="D54" s="21">
        <v>1.6319324241271746E-3</v>
      </c>
      <c r="E54" s="21">
        <v>-4.0841519781458488E-2</v>
      </c>
      <c r="F54" s="21">
        <v>-0.10229361758071162</v>
      </c>
      <c r="G54" s="21">
        <v>-4.4959664240519226E-2</v>
      </c>
      <c r="H54" s="21">
        <v>-3.8020791082110594E-2</v>
      </c>
      <c r="I54" s="21">
        <v>1.0607560756826125E-2</v>
      </c>
      <c r="J54" s="21">
        <v>-0.10488433262856305</v>
      </c>
      <c r="K54" s="21">
        <v>-9.144838754217019E-2</v>
      </c>
      <c r="L54" s="21">
        <v>-3.7107556276098186E-2</v>
      </c>
      <c r="M54" s="21">
        <v>-5.5604849285543566E-2</v>
      </c>
      <c r="N54" s="21">
        <v>-5.6578534727411478E-2</v>
      </c>
      <c r="O54" s="28" t="s">
        <v>211</v>
      </c>
      <c r="P54" s="28" t="s">
        <v>117</v>
      </c>
      <c r="Q54" s="28" t="s">
        <v>120</v>
      </c>
      <c r="R54" s="28" t="s">
        <v>163</v>
      </c>
      <c r="S54" s="28" t="s">
        <v>102</v>
      </c>
      <c r="T54" s="27">
        <v>1</v>
      </c>
      <c r="U54" s="28" t="s">
        <v>248</v>
      </c>
      <c r="V54" s="28" t="s">
        <v>249</v>
      </c>
      <c r="W54" s="28" t="s">
        <v>250</v>
      </c>
      <c r="X54" s="29" t="s">
        <v>283</v>
      </c>
      <c r="Y54" s="11"/>
    </row>
    <row r="55" spans="1:25" ht="24" x14ac:dyDescent="0.2">
      <c r="A55" s="216"/>
      <c r="B55" s="105" t="s">
        <v>94</v>
      </c>
      <c r="C55" s="30">
        <v>0.104051308105879</v>
      </c>
      <c r="D55" s="21">
        <v>0.98650016748601699</v>
      </c>
      <c r="E55" s="21">
        <v>0.67183344018380642</v>
      </c>
      <c r="F55" s="21">
        <v>0.28760009873181414</v>
      </c>
      <c r="G55" s="21">
        <v>0.64093618899455551</v>
      </c>
      <c r="H55" s="21">
        <v>0.6933206069262996</v>
      </c>
      <c r="I55" s="21">
        <v>0.91242109498372814</v>
      </c>
      <c r="J55" s="21">
        <v>0.27550139875505525</v>
      </c>
      <c r="K55" s="21">
        <v>0.34203345360188164</v>
      </c>
      <c r="L55" s="21">
        <v>0.70033072615372305</v>
      </c>
      <c r="M55" s="21">
        <v>0.56395755953410109</v>
      </c>
      <c r="N55" s="21">
        <v>0.55714155081375039</v>
      </c>
      <c r="O55" s="21">
        <v>1.4890386159428497E-4</v>
      </c>
      <c r="P55" s="21">
        <v>1.1470255087931377E-7</v>
      </c>
      <c r="Q55" s="21">
        <v>3.7762944904884941E-10</v>
      </c>
      <c r="R55" s="21">
        <v>4.9760673150310998E-16</v>
      </c>
      <c r="S55" s="21">
        <v>4.365701950826291E-10</v>
      </c>
      <c r="T55" s="31"/>
      <c r="U55" s="21">
        <v>4.2478886860890525E-9</v>
      </c>
      <c r="V55" s="21">
        <v>7.554076691852687E-16</v>
      </c>
      <c r="W55" s="21">
        <v>3.9371124235191409E-12</v>
      </c>
      <c r="X55" s="22">
        <v>4.1136986961612623E-14</v>
      </c>
      <c r="Y55" s="11"/>
    </row>
    <row r="56" spans="1:25" x14ac:dyDescent="0.2">
      <c r="A56" s="215"/>
      <c r="B56" s="104" t="s">
        <v>54</v>
      </c>
      <c r="C56" s="23">
        <v>110</v>
      </c>
      <c r="D56" s="24">
        <v>110</v>
      </c>
      <c r="E56" s="24">
        <v>110</v>
      </c>
      <c r="F56" s="24">
        <v>110</v>
      </c>
      <c r="G56" s="24">
        <v>110</v>
      </c>
      <c r="H56" s="24">
        <v>110</v>
      </c>
      <c r="I56" s="24">
        <v>110</v>
      </c>
      <c r="J56" s="24">
        <v>110</v>
      </c>
      <c r="K56" s="24">
        <v>110</v>
      </c>
      <c r="L56" s="24">
        <v>110</v>
      </c>
      <c r="M56" s="24">
        <v>110</v>
      </c>
      <c r="N56" s="24">
        <v>110</v>
      </c>
      <c r="O56" s="24">
        <v>110</v>
      </c>
      <c r="P56" s="24">
        <v>110</v>
      </c>
      <c r="Q56" s="24">
        <v>110</v>
      </c>
      <c r="R56" s="24">
        <v>110</v>
      </c>
      <c r="S56" s="24">
        <v>110</v>
      </c>
      <c r="T56" s="24">
        <v>110</v>
      </c>
      <c r="U56" s="24">
        <v>110</v>
      </c>
      <c r="V56" s="24">
        <v>110</v>
      </c>
      <c r="W56" s="24">
        <v>110</v>
      </c>
      <c r="X56" s="25">
        <v>110</v>
      </c>
      <c r="Y56" s="11"/>
    </row>
    <row r="57" spans="1:25" ht="36" x14ac:dyDescent="0.2">
      <c r="A57" s="215" t="s">
        <v>90</v>
      </c>
      <c r="B57" s="105" t="s">
        <v>93</v>
      </c>
      <c r="C57" s="30">
        <v>-0.18440320764378726</v>
      </c>
      <c r="D57" s="21">
        <v>4.2399225376386747E-2</v>
      </c>
      <c r="E57" s="21">
        <v>-2.3529322742161587E-2</v>
      </c>
      <c r="F57" s="21">
        <v>-0.14109714630269693</v>
      </c>
      <c r="G57" s="21">
        <v>-3.4738936368120733E-2</v>
      </c>
      <c r="H57" s="21">
        <v>-6.2648370689066382E-2</v>
      </c>
      <c r="I57" s="21">
        <v>-3.5621654033692912E-2</v>
      </c>
      <c r="J57" s="21">
        <v>-7.2499794976474935E-2</v>
      </c>
      <c r="K57" s="21">
        <v>-0.12404637790945801</v>
      </c>
      <c r="L57" s="21">
        <v>-0.11132946038037037</v>
      </c>
      <c r="M57" s="21">
        <v>-0.12205099721072162</v>
      </c>
      <c r="N57" s="21">
        <v>-8.7432953555097781E-2</v>
      </c>
      <c r="O57" s="28" t="s">
        <v>121</v>
      </c>
      <c r="P57" s="28" t="s">
        <v>113</v>
      </c>
      <c r="Q57" s="28" t="s">
        <v>126</v>
      </c>
      <c r="R57" s="28" t="s">
        <v>205</v>
      </c>
      <c r="S57" s="28" t="s">
        <v>97</v>
      </c>
      <c r="T57" s="28" t="s">
        <v>248</v>
      </c>
      <c r="U57" s="27">
        <v>1</v>
      </c>
      <c r="V57" s="28" t="s">
        <v>251</v>
      </c>
      <c r="W57" s="28" t="s">
        <v>252</v>
      </c>
      <c r="X57" s="29" t="s">
        <v>168</v>
      </c>
      <c r="Y57" s="11"/>
    </row>
    <row r="58" spans="1:25" ht="24" x14ac:dyDescent="0.2">
      <c r="A58" s="216"/>
      <c r="B58" s="105" t="s">
        <v>94</v>
      </c>
      <c r="C58" s="30">
        <v>5.3790911446107502E-2</v>
      </c>
      <c r="D58" s="21">
        <v>0.66007847759200111</v>
      </c>
      <c r="E58" s="21">
        <v>0.80723675878368817</v>
      </c>
      <c r="F58" s="21">
        <v>0.14148031833930355</v>
      </c>
      <c r="G58" s="21">
        <v>0.71862898446399603</v>
      </c>
      <c r="H58" s="21">
        <v>0.51556636971980807</v>
      </c>
      <c r="I58" s="21">
        <v>0.71179047112685634</v>
      </c>
      <c r="J58" s="21">
        <v>0.45163664004706927</v>
      </c>
      <c r="K58" s="21">
        <v>0.19665500606954039</v>
      </c>
      <c r="L58" s="21">
        <v>0.24690553240589863</v>
      </c>
      <c r="M58" s="21">
        <v>0.20400865015328959</v>
      </c>
      <c r="N58" s="21">
        <v>0.36373552706757895</v>
      </c>
      <c r="O58" s="21">
        <v>7.8052274381849006E-6</v>
      </c>
      <c r="P58" s="21">
        <v>4.5773255313239324E-9</v>
      </c>
      <c r="Q58" s="21">
        <v>2.3447764420643712E-8</v>
      </c>
      <c r="R58" s="21">
        <v>7.5391476252238E-10</v>
      </c>
      <c r="S58" s="21">
        <v>3.3591033433108182E-8</v>
      </c>
      <c r="T58" s="21">
        <v>4.2478886860890525E-9</v>
      </c>
      <c r="U58" s="31"/>
      <c r="V58" s="21">
        <v>1.5714095068699447E-13</v>
      </c>
      <c r="W58" s="21">
        <v>3.9397838628882238E-19</v>
      </c>
      <c r="X58" s="22">
        <v>9.7737824665661636E-13</v>
      </c>
      <c r="Y58" s="11"/>
    </row>
    <row r="59" spans="1:25" x14ac:dyDescent="0.2">
      <c r="A59" s="215"/>
      <c r="B59" s="104" t="s">
        <v>54</v>
      </c>
      <c r="C59" s="23">
        <v>110</v>
      </c>
      <c r="D59" s="24">
        <v>110</v>
      </c>
      <c r="E59" s="24">
        <v>110</v>
      </c>
      <c r="F59" s="24">
        <v>110</v>
      </c>
      <c r="G59" s="24">
        <v>110</v>
      </c>
      <c r="H59" s="24">
        <v>110</v>
      </c>
      <c r="I59" s="24">
        <v>110</v>
      </c>
      <c r="J59" s="24">
        <v>110</v>
      </c>
      <c r="K59" s="24">
        <v>110</v>
      </c>
      <c r="L59" s="24">
        <v>110</v>
      </c>
      <c r="M59" s="24">
        <v>110</v>
      </c>
      <c r="N59" s="24">
        <v>110</v>
      </c>
      <c r="O59" s="24">
        <v>110</v>
      </c>
      <c r="P59" s="24">
        <v>110</v>
      </c>
      <c r="Q59" s="24">
        <v>110</v>
      </c>
      <c r="R59" s="24">
        <v>110</v>
      </c>
      <c r="S59" s="24">
        <v>110</v>
      </c>
      <c r="T59" s="24">
        <v>110</v>
      </c>
      <c r="U59" s="24">
        <v>110</v>
      </c>
      <c r="V59" s="24">
        <v>110</v>
      </c>
      <c r="W59" s="24">
        <v>110</v>
      </c>
      <c r="X59" s="25">
        <v>110</v>
      </c>
      <c r="Y59" s="11"/>
    </row>
    <row r="60" spans="1:25" ht="36" x14ac:dyDescent="0.2">
      <c r="A60" s="215" t="s">
        <v>91</v>
      </c>
      <c r="B60" s="105" t="s">
        <v>93</v>
      </c>
      <c r="C60" s="30">
        <v>-0.15716345131276074</v>
      </c>
      <c r="D60" s="21">
        <v>3.5067831150263358E-2</v>
      </c>
      <c r="E60" s="21">
        <v>3.4522235879992154E-2</v>
      </c>
      <c r="F60" s="21">
        <v>-7.3620427099072738E-2</v>
      </c>
      <c r="G60" s="21">
        <v>-4.3323639331346725E-3</v>
      </c>
      <c r="H60" s="21">
        <v>-2.7367593994399339E-3</v>
      </c>
      <c r="I60" s="21">
        <v>7.831291440731461E-2</v>
      </c>
      <c r="J60" s="21">
        <v>1.9817201053467272E-2</v>
      </c>
      <c r="K60" s="21">
        <v>-7.1671500399422522E-2</v>
      </c>
      <c r="L60" s="21">
        <v>-0.10392154899389731</v>
      </c>
      <c r="M60" s="21">
        <v>-4.0476185444961024E-2</v>
      </c>
      <c r="N60" s="21">
        <v>-4.9673517129017457E-2</v>
      </c>
      <c r="O60" s="28" t="s">
        <v>98</v>
      </c>
      <c r="P60" s="28" t="s">
        <v>153</v>
      </c>
      <c r="Q60" s="28" t="s">
        <v>106</v>
      </c>
      <c r="R60" s="28" t="s">
        <v>247</v>
      </c>
      <c r="S60" s="28" t="s">
        <v>188</v>
      </c>
      <c r="T60" s="28" t="s">
        <v>249</v>
      </c>
      <c r="U60" s="28" t="s">
        <v>251</v>
      </c>
      <c r="V60" s="27">
        <v>1</v>
      </c>
      <c r="W60" s="28" t="s">
        <v>134</v>
      </c>
      <c r="X60" s="29" t="s">
        <v>284</v>
      </c>
      <c r="Y60" s="11"/>
    </row>
    <row r="61" spans="1:25" ht="24" x14ac:dyDescent="0.2">
      <c r="A61" s="216"/>
      <c r="B61" s="105" t="s">
        <v>94</v>
      </c>
      <c r="C61" s="30">
        <v>0.10106310596384258</v>
      </c>
      <c r="D61" s="21">
        <v>0.71607836753897125</v>
      </c>
      <c r="E61" s="21">
        <v>0.72031121452047953</v>
      </c>
      <c r="F61" s="21">
        <v>0.44465565610447788</v>
      </c>
      <c r="G61" s="21">
        <v>0.96417158602755859</v>
      </c>
      <c r="H61" s="21">
        <v>0.97736263896040765</v>
      </c>
      <c r="I61" s="21">
        <v>0.41609191907023746</v>
      </c>
      <c r="J61" s="21">
        <v>0.83718898371124417</v>
      </c>
      <c r="K61" s="21">
        <v>0.45683554271084226</v>
      </c>
      <c r="L61" s="21">
        <v>0.27995700605768103</v>
      </c>
      <c r="M61" s="21">
        <v>0.67460200091417144</v>
      </c>
      <c r="N61" s="21">
        <v>0.60631045805146599</v>
      </c>
      <c r="O61" s="21">
        <v>8.8684194510996565E-9</v>
      </c>
      <c r="P61" s="21">
        <v>1.3251668289516861E-9</v>
      </c>
      <c r="Q61" s="21">
        <v>3.4977024333646815E-11</v>
      </c>
      <c r="R61" s="21">
        <v>5.4484538792231521E-14</v>
      </c>
      <c r="S61" s="21">
        <v>7.5726968582534587E-13</v>
      </c>
      <c r="T61" s="21">
        <v>7.554076691852687E-16</v>
      </c>
      <c r="U61" s="21">
        <v>1.5714095068699447E-13</v>
      </c>
      <c r="V61" s="31"/>
      <c r="W61" s="21">
        <v>5.1468020883810646E-18</v>
      </c>
      <c r="X61" s="22">
        <v>6.0114004430096689E-20</v>
      </c>
      <c r="Y61" s="11"/>
    </row>
    <row r="62" spans="1:25" x14ac:dyDescent="0.2">
      <c r="A62" s="215"/>
      <c r="B62" s="104" t="s">
        <v>54</v>
      </c>
      <c r="C62" s="23">
        <v>110</v>
      </c>
      <c r="D62" s="24">
        <v>110</v>
      </c>
      <c r="E62" s="24">
        <v>110</v>
      </c>
      <c r="F62" s="24">
        <v>110</v>
      </c>
      <c r="G62" s="24">
        <v>110</v>
      </c>
      <c r="H62" s="24">
        <v>110</v>
      </c>
      <c r="I62" s="24">
        <v>110</v>
      </c>
      <c r="J62" s="24">
        <v>110</v>
      </c>
      <c r="K62" s="24">
        <v>110</v>
      </c>
      <c r="L62" s="24">
        <v>110</v>
      </c>
      <c r="M62" s="24">
        <v>110</v>
      </c>
      <c r="N62" s="24">
        <v>110</v>
      </c>
      <c r="O62" s="24">
        <v>110</v>
      </c>
      <c r="P62" s="24">
        <v>110</v>
      </c>
      <c r="Q62" s="24">
        <v>110</v>
      </c>
      <c r="R62" s="24">
        <v>110</v>
      </c>
      <c r="S62" s="24">
        <v>110</v>
      </c>
      <c r="T62" s="24">
        <v>110</v>
      </c>
      <c r="U62" s="24">
        <v>110</v>
      </c>
      <c r="V62" s="24">
        <v>110</v>
      </c>
      <c r="W62" s="24">
        <v>110</v>
      </c>
      <c r="X62" s="25">
        <v>110</v>
      </c>
      <c r="Y62" s="11"/>
    </row>
    <row r="63" spans="1:25" ht="36" x14ac:dyDescent="0.2">
      <c r="A63" s="215" t="s">
        <v>92</v>
      </c>
      <c r="B63" s="105" t="s">
        <v>93</v>
      </c>
      <c r="C63" s="30">
        <v>-0.16269585686109181</v>
      </c>
      <c r="D63" s="21">
        <v>1.3057439230927668E-2</v>
      </c>
      <c r="E63" s="21">
        <v>6.0825863234829226E-2</v>
      </c>
      <c r="F63" s="21">
        <v>-7.0493486074126713E-2</v>
      </c>
      <c r="G63" s="21">
        <v>3.7289278001640731E-2</v>
      </c>
      <c r="H63" s="21">
        <v>-8.3942255422846848E-2</v>
      </c>
      <c r="I63" s="21">
        <v>1.3057439230927679E-2</v>
      </c>
      <c r="J63" s="21">
        <v>9.2308196178148755E-2</v>
      </c>
      <c r="K63" s="21">
        <v>-2.498481126741333E-2</v>
      </c>
      <c r="L63" s="21">
        <v>-7.156785300746786E-2</v>
      </c>
      <c r="M63" s="21">
        <v>-7.2365519221178287E-2</v>
      </c>
      <c r="N63" s="21">
        <v>-6.5839389175151614E-2</v>
      </c>
      <c r="O63" s="28" t="s">
        <v>246</v>
      </c>
      <c r="P63" s="28" t="s">
        <v>123</v>
      </c>
      <c r="Q63" s="28" t="s">
        <v>180</v>
      </c>
      <c r="R63" s="28" t="s">
        <v>183</v>
      </c>
      <c r="S63" s="28" t="s">
        <v>111</v>
      </c>
      <c r="T63" s="28" t="s">
        <v>250</v>
      </c>
      <c r="U63" s="28" t="s">
        <v>252</v>
      </c>
      <c r="V63" s="28" t="s">
        <v>134</v>
      </c>
      <c r="W63" s="27">
        <v>1</v>
      </c>
      <c r="X63" s="29" t="s">
        <v>285</v>
      </c>
      <c r="Y63" s="11"/>
    </row>
    <row r="64" spans="1:25" ht="24" x14ac:dyDescent="0.2">
      <c r="A64" s="216"/>
      <c r="B64" s="105" t="s">
        <v>94</v>
      </c>
      <c r="C64" s="30">
        <v>8.9468070756123355E-2</v>
      </c>
      <c r="D64" s="21">
        <v>0.89230438468460904</v>
      </c>
      <c r="E64" s="21">
        <v>0.52788077745451334</v>
      </c>
      <c r="F64" s="21">
        <v>0.46428628587714638</v>
      </c>
      <c r="G64" s="21">
        <v>0.69893377439589632</v>
      </c>
      <c r="H64" s="21">
        <v>0.3832756061166458</v>
      </c>
      <c r="I64" s="21">
        <v>0.89230438468460893</v>
      </c>
      <c r="J64" s="21">
        <v>0.33749489863077775</v>
      </c>
      <c r="K64" s="21">
        <v>0.79556586966757359</v>
      </c>
      <c r="L64" s="21">
        <v>0.45748842540553492</v>
      </c>
      <c r="M64" s="21">
        <v>0.45247719224335714</v>
      </c>
      <c r="N64" s="21">
        <v>0.49436479129026356</v>
      </c>
      <c r="O64" s="21">
        <v>7.6887407488182436E-5</v>
      </c>
      <c r="P64" s="21">
        <v>3.4609367653906984E-8</v>
      </c>
      <c r="Q64" s="21">
        <v>2.3064858998878069E-9</v>
      </c>
      <c r="R64" s="21">
        <v>1.1147088590974608E-11</v>
      </c>
      <c r="S64" s="21">
        <v>2.6390448139252167E-8</v>
      </c>
      <c r="T64" s="21">
        <v>3.9371124235191409E-12</v>
      </c>
      <c r="U64" s="21">
        <v>3.9397838628882238E-19</v>
      </c>
      <c r="V64" s="21">
        <v>5.1468020883810646E-18</v>
      </c>
      <c r="W64" s="31"/>
      <c r="X64" s="22">
        <v>1.2082550400277944E-16</v>
      </c>
      <c r="Y64" s="11"/>
    </row>
    <row r="65" spans="1:25" x14ac:dyDescent="0.2">
      <c r="A65" s="215"/>
      <c r="B65" s="104" t="s">
        <v>54</v>
      </c>
      <c r="C65" s="23">
        <v>110</v>
      </c>
      <c r="D65" s="24">
        <v>110</v>
      </c>
      <c r="E65" s="24">
        <v>110</v>
      </c>
      <c r="F65" s="24">
        <v>110</v>
      </c>
      <c r="G65" s="24">
        <v>110</v>
      </c>
      <c r="H65" s="24">
        <v>110</v>
      </c>
      <c r="I65" s="24">
        <v>110</v>
      </c>
      <c r="J65" s="24">
        <v>110</v>
      </c>
      <c r="K65" s="24">
        <v>110</v>
      </c>
      <c r="L65" s="24">
        <v>110</v>
      </c>
      <c r="M65" s="24">
        <v>110</v>
      </c>
      <c r="N65" s="24">
        <v>110</v>
      </c>
      <c r="O65" s="24">
        <v>110</v>
      </c>
      <c r="P65" s="24">
        <v>110</v>
      </c>
      <c r="Q65" s="24">
        <v>110</v>
      </c>
      <c r="R65" s="24">
        <v>110</v>
      </c>
      <c r="S65" s="24">
        <v>110</v>
      </c>
      <c r="T65" s="24">
        <v>110</v>
      </c>
      <c r="U65" s="24">
        <v>110</v>
      </c>
      <c r="V65" s="24">
        <v>110</v>
      </c>
      <c r="W65" s="24">
        <v>110</v>
      </c>
      <c r="X65" s="25">
        <v>110</v>
      </c>
      <c r="Y65" s="11"/>
    </row>
    <row r="66" spans="1:25" ht="36" x14ac:dyDescent="0.2">
      <c r="A66" s="215" t="s">
        <v>21</v>
      </c>
      <c r="B66" s="105" t="s">
        <v>93</v>
      </c>
      <c r="C66" s="26" t="s">
        <v>272</v>
      </c>
      <c r="D66" s="28" t="s">
        <v>171</v>
      </c>
      <c r="E66" s="28" t="s">
        <v>119</v>
      </c>
      <c r="F66" s="28" t="s">
        <v>276</v>
      </c>
      <c r="G66" s="28" t="s">
        <v>172</v>
      </c>
      <c r="H66" s="28" t="s">
        <v>216</v>
      </c>
      <c r="I66" s="28" t="s">
        <v>280</v>
      </c>
      <c r="J66" s="28" t="s">
        <v>257</v>
      </c>
      <c r="K66" s="28" t="s">
        <v>281</v>
      </c>
      <c r="L66" s="28" t="s">
        <v>282</v>
      </c>
      <c r="M66" s="28" t="s">
        <v>228</v>
      </c>
      <c r="N66" s="21">
        <v>0.18516065356377343</v>
      </c>
      <c r="O66" s="28" t="s">
        <v>164</v>
      </c>
      <c r="P66" s="28" t="s">
        <v>182</v>
      </c>
      <c r="Q66" s="28" t="s">
        <v>134</v>
      </c>
      <c r="R66" s="28" t="s">
        <v>197</v>
      </c>
      <c r="S66" s="28" t="s">
        <v>159</v>
      </c>
      <c r="T66" s="28" t="s">
        <v>283</v>
      </c>
      <c r="U66" s="28" t="s">
        <v>168</v>
      </c>
      <c r="V66" s="28" t="s">
        <v>284</v>
      </c>
      <c r="W66" s="28" t="s">
        <v>285</v>
      </c>
      <c r="X66" s="32">
        <v>1</v>
      </c>
      <c r="Y66" s="11"/>
    </row>
    <row r="67" spans="1:25" ht="24" x14ac:dyDescent="0.2">
      <c r="A67" s="216"/>
      <c r="B67" s="105" t="s">
        <v>94</v>
      </c>
      <c r="C67" s="30">
        <v>7.6778470678334253E-3</v>
      </c>
      <c r="D67" s="21">
        <v>3.2878523450605691E-3</v>
      </c>
      <c r="E67" s="21">
        <v>1.2277366430847617E-5</v>
      </c>
      <c r="F67" s="21">
        <v>4.0851784460312658E-3</v>
      </c>
      <c r="G67" s="21">
        <v>2.529246965509054E-3</v>
      </c>
      <c r="H67" s="21">
        <v>4.6408705598186974E-2</v>
      </c>
      <c r="I67" s="21">
        <v>1.0529732400558522E-3</v>
      </c>
      <c r="J67" s="21">
        <v>1.5261503643125568E-2</v>
      </c>
      <c r="K67" s="21">
        <v>1.5853880271147671E-2</v>
      </c>
      <c r="L67" s="21">
        <v>4.2314829545789398E-2</v>
      </c>
      <c r="M67" s="21">
        <v>2.3015079690706292E-2</v>
      </c>
      <c r="N67" s="21">
        <v>5.2796997129004229E-2</v>
      </c>
      <c r="O67" s="21">
        <v>9.3834637613549453E-11</v>
      </c>
      <c r="P67" s="21">
        <v>2.1227732534584533E-13</v>
      </c>
      <c r="Q67" s="21">
        <v>5.5334848499145507E-18</v>
      </c>
      <c r="R67" s="21">
        <v>1.3442173840740386E-12</v>
      </c>
      <c r="S67" s="21">
        <v>1.7208933902957355E-8</v>
      </c>
      <c r="T67" s="21">
        <v>4.1136986961612623E-14</v>
      </c>
      <c r="U67" s="21">
        <v>9.7737824665661636E-13</v>
      </c>
      <c r="V67" s="21">
        <v>6.0114004430096689E-20</v>
      </c>
      <c r="W67" s="21">
        <v>1.2082550400277944E-16</v>
      </c>
      <c r="X67" s="33"/>
      <c r="Y67" s="11"/>
    </row>
    <row r="68" spans="1:25" x14ac:dyDescent="0.2">
      <c r="A68" s="219"/>
      <c r="B68" s="106" t="s">
        <v>54</v>
      </c>
      <c r="C68" s="34">
        <v>110</v>
      </c>
      <c r="D68" s="35">
        <v>110</v>
      </c>
      <c r="E68" s="35">
        <v>110</v>
      </c>
      <c r="F68" s="35">
        <v>110</v>
      </c>
      <c r="G68" s="35">
        <v>110</v>
      </c>
      <c r="H68" s="35">
        <v>110</v>
      </c>
      <c r="I68" s="35">
        <v>110</v>
      </c>
      <c r="J68" s="35">
        <v>110</v>
      </c>
      <c r="K68" s="35">
        <v>110</v>
      </c>
      <c r="L68" s="35">
        <v>110</v>
      </c>
      <c r="M68" s="35">
        <v>110</v>
      </c>
      <c r="N68" s="35">
        <v>110</v>
      </c>
      <c r="O68" s="35">
        <v>110</v>
      </c>
      <c r="P68" s="35">
        <v>110</v>
      </c>
      <c r="Q68" s="35">
        <v>110</v>
      </c>
      <c r="R68" s="35">
        <v>110</v>
      </c>
      <c r="S68" s="35">
        <v>110</v>
      </c>
      <c r="T68" s="35">
        <v>110</v>
      </c>
      <c r="U68" s="35">
        <v>110</v>
      </c>
      <c r="V68" s="35">
        <v>110</v>
      </c>
      <c r="W68" s="35">
        <v>110</v>
      </c>
      <c r="X68" s="36">
        <v>110</v>
      </c>
      <c r="Y68" s="11"/>
    </row>
    <row r="69" spans="1:25" ht="12.75" customHeight="1" x14ac:dyDescent="0.2">
      <c r="A69" s="217" t="s">
        <v>95</v>
      </c>
      <c r="B69" s="217"/>
      <c r="C69" s="217"/>
      <c r="D69" s="217"/>
      <c r="E69" s="217"/>
      <c r="F69" s="217"/>
      <c r="G69" s="217"/>
      <c r="H69" s="217"/>
      <c r="I69" s="217"/>
      <c r="J69" s="217"/>
      <c r="K69" s="217"/>
      <c r="L69" s="217"/>
      <c r="M69" s="217"/>
      <c r="N69" s="217"/>
      <c r="O69" s="217"/>
      <c r="P69" s="217"/>
      <c r="Q69" s="217"/>
      <c r="R69" s="217"/>
      <c r="S69" s="217"/>
      <c r="T69" s="217"/>
      <c r="U69" s="217"/>
      <c r="V69" s="217"/>
      <c r="W69" s="217"/>
      <c r="X69" s="217"/>
      <c r="Y69" s="11"/>
    </row>
    <row r="70" spans="1:25" ht="12.75" customHeight="1" x14ac:dyDescent="0.2">
      <c r="A70" s="217" t="s">
        <v>96</v>
      </c>
      <c r="B70" s="217"/>
      <c r="C70" s="217"/>
      <c r="D70" s="217"/>
      <c r="E70" s="217"/>
      <c r="F70" s="217"/>
      <c r="G70" s="217"/>
      <c r="H70" s="217"/>
      <c r="I70" s="217"/>
      <c r="J70" s="217"/>
      <c r="K70" s="217"/>
      <c r="L70" s="217"/>
      <c r="M70" s="217"/>
      <c r="N70" s="217"/>
      <c r="O70" s="217"/>
      <c r="P70" s="217"/>
      <c r="Q70" s="217"/>
      <c r="R70" s="217"/>
      <c r="S70" s="217"/>
      <c r="T70" s="217"/>
      <c r="U70" s="217"/>
      <c r="V70" s="217"/>
      <c r="W70" s="217"/>
      <c r="X70" s="217"/>
      <c r="Y70" s="11"/>
    </row>
    <row r="71" spans="1:25" x14ac:dyDescent="0.2">
      <c r="A71" s="11"/>
    </row>
    <row r="72" spans="1:25" ht="15" x14ac:dyDescent="0.2">
      <c r="A72" s="11"/>
      <c r="C72" s="220" t="s">
        <v>137</v>
      </c>
      <c r="D72" s="220"/>
      <c r="E72" s="220"/>
      <c r="F72" s="220"/>
      <c r="G72" s="11"/>
      <c r="H72" s="220" t="s">
        <v>143</v>
      </c>
      <c r="I72" s="220"/>
      <c r="K72" s="220" t="s">
        <v>146</v>
      </c>
      <c r="L72" s="220"/>
      <c r="M72" s="220"/>
      <c r="N72" s="220"/>
      <c r="O72" s="220"/>
    </row>
    <row r="73" spans="1:25" ht="48" x14ac:dyDescent="0.2">
      <c r="A73" s="11"/>
      <c r="C73" s="221" t="s">
        <v>69</v>
      </c>
      <c r="D73" s="221"/>
      <c r="E73" s="12" t="s">
        <v>54</v>
      </c>
      <c r="F73" s="14" t="s">
        <v>138</v>
      </c>
      <c r="G73" s="11"/>
      <c r="H73" s="12" t="s">
        <v>144</v>
      </c>
      <c r="I73" s="14" t="s">
        <v>145</v>
      </c>
      <c r="K73" s="221" t="s">
        <v>69</v>
      </c>
      <c r="L73" s="12" t="s">
        <v>147</v>
      </c>
      <c r="M73" s="13" t="s">
        <v>148</v>
      </c>
      <c r="N73" s="13" t="s">
        <v>149</v>
      </c>
      <c r="O73" s="14" t="s">
        <v>150</v>
      </c>
    </row>
    <row r="74" spans="1:25" x14ac:dyDescent="0.2">
      <c r="A74" s="11"/>
      <c r="C74" s="218" t="s">
        <v>139</v>
      </c>
      <c r="D74" s="15" t="s">
        <v>140</v>
      </c>
      <c r="E74" s="16">
        <v>110</v>
      </c>
      <c r="F74" s="129">
        <v>100</v>
      </c>
      <c r="G74" s="11"/>
      <c r="H74" s="133">
        <v>0.79811196914326055</v>
      </c>
      <c r="I74" s="134">
        <v>21</v>
      </c>
      <c r="K74" s="15" t="s">
        <v>72</v>
      </c>
      <c r="L74" s="135">
        <v>76.418181818181807</v>
      </c>
      <c r="M74" s="18">
        <v>89.126271893246241</v>
      </c>
      <c r="N74" s="18">
        <v>0.16472367688210326</v>
      </c>
      <c r="O74" s="136">
        <v>0.79930432918752514</v>
      </c>
    </row>
    <row r="75" spans="1:25" ht="12.75" customHeight="1" x14ac:dyDescent="0.2">
      <c r="A75" s="11"/>
      <c r="C75" s="216"/>
      <c r="D75" s="105" t="s">
        <v>178</v>
      </c>
      <c r="E75" s="130">
        <v>0</v>
      </c>
      <c r="F75" s="131">
        <v>0</v>
      </c>
      <c r="G75" s="11"/>
      <c r="H75" s="11"/>
      <c r="K75" s="105" t="s">
        <v>73</v>
      </c>
      <c r="L75" s="137">
        <v>76.48181818181817</v>
      </c>
      <c r="M75" s="21">
        <v>88.930859049209516</v>
      </c>
      <c r="N75" s="21">
        <v>0.1969855119112465</v>
      </c>
      <c r="O75" s="22">
        <v>0.79749887200170289</v>
      </c>
    </row>
    <row r="76" spans="1:25" ht="12.75" customHeight="1" x14ac:dyDescent="0.2">
      <c r="A76" s="11"/>
      <c r="C76" s="219"/>
      <c r="D76" s="106" t="s">
        <v>141</v>
      </c>
      <c r="E76" s="34">
        <v>110</v>
      </c>
      <c r="F76" s="132">
        <v>100</v>
      </c>
      <c r="G76" s="11"/>
      <c r="H76" s="11"/>
      <c r="K76" s="105" t="s">
        <v>74</v>
      </c>
      <c r="L76" s="137">
        <v>76.518181818181802</v>
      </c>
      <c r="M76" s="21">
        <v>86.270308590493869</v>
      </c>
      <c r="N76" s="21">
        <v>0.3180887130016577</v>
      </c>
      <c r="O76" s="22">
        <v>0.79204857784511273</v>
      </c>
    </row>
    <row r="77" spans="1:25" x14ac:dyDescent="0.2">
      <c r="C77" s="217" t="s">
        <v>142</v>
      </c>
      <c r="D77" s="217"/>
      <c r="E77" s="217"/>
      <c r="F77" s="217"/>
      <c r="G77" s="11"/>
      <c r="H77" s="11"/>
      <c r="K77" s="105" t="s">
        <v>75</v>
      </c>
      <c r="L77" s="137">
        <v>76.463636363636354</v>
      </c>
      <c r="M77" s="21">
        <v>88.966555462887598</v>
      </c>
      <c r="N77" s="21">
        <v>0.1888214466352677</v>
      </c>
      <c r="O77" s="22">
        <v>0.79793675293775479</v>
      </c>
    </row>
    <row r="78" spans="1:25" ht="15" customHeight="1" x14ac:dyDescent="0.2">
      <c r="C78" s="11"/>
      <c r="D78" s="11"/>
      <c r="E78" s="11"/>
      <c r="F78" s="11"/>
      <c r="G78" s="11"/>
      <c r="H78" s="11"/>
      <c r="K78" s="105" t="s">
        <v>76</v>
      </c>
      <c r="L78" s="137">
        <v>76.299999999999983</v>
      </c>
      <c r="M78" s="21">
        <v>89.477981651377988</v>
      </c>
      <c r="N78" s="21">
        <v>0.22119362312363192</v>
      </c>
      <c r="O78" s="22">
        <v>0.79621353613051249</v>
      </c>
    </row>
    <row r="79" spans="1:25" x14ac:dyDescent="0.2">
      <c r="E79" s="11"/>
      <c r="F79" s="11"/>
      <c r="G79" s="11"/>
      <c r="H79" s="11"/>
      <c r="K79" s="105" t="s">
        <v>77</v>
      </c>
      <c r="L79" s="137">
        <v>76.327272727272714</v>
      </c>
      <c r="M79" s="21">
        <v>90.497414512095276</v>
      </c>
      <c r="N79" s="21">
        <v>0.11607168819360786</v>
      </c>
      <c r="O79" s="22">
        <v>0.80030981437137183</v>
      </c>
    </row>
    <row r="80" spans="1:25" x14ac:dyDescent="0.2">
      <c r="E80" s="11"/>
      <c r="F80" s="11"/>
      <c r="G80" s="11"/>
      <c r="H80" s="11"/>
      <c r="K80" s="105" t="s">
        <v>78</v>
      </c>
      <c r="L80" s="137">
        <v>76.48181818181817</v>
      </c>
      <c r="M80" s="21">
        <v>88.453794829026023</v>
      </c>
      <c r="N80" s="21">
        <v>0.22855764628737321</v>
      </c>
      <c r="O80" s="22">
        <v>0.79612284640418507</v>
      </c>
    </row>
    <row r="81" spans="3:15" x14ac:dyDescent="0.2">
      <c r="E81" s="11"/>
      <c r="F81" s="11"/>
      <c r="G81" s="11"/>
      <c r="H81" s="11"/>
      <c r="K81" s="105" t="s">
        <v>79</v>
      </c>
      <c r="L81" s="137">
        <v>76.427272727272722</v>
      </c>
      <c r="M81" s="21">
        <v>90.173561301086025</v>
      </c>
      <c r="N81" s="21">
        <v>0.16567691009049157</v>
      </c>
      <c r="O81" s="22">
        <v>0.79812918027893875</v>
      </c>
    </row>
    <row r="82" spans="3:15" x14ac:dyDescent="0.2">
      <c r="C82" s="11"/>
      <c r="D82" s="11"/>
      <c r="E82" s="11"/>
      <c r="F82" s="11"/>
      <c r="G82" s="11"/>
      <c r="H82" s="11"/>
      <c r="K82" s="105" t="s">
        <v>80</v>
      </c>
      <c r="L82" s="137">
        <v>76.472727272727255</v>
      </c>
      <c r="M82" s="21">
        <v>89.682735613012625</v>
      </c>
      <c r="N82" s="21">
        <v>0.14668459238571349</v>
      </c>
      <c r="O82" s="22">
        <v>0.79969755206694138</v>
      </c>
    </row>
    <row r="83" spans="3:15" ht="12.75" customHeight="1" x14ac:dyDescent="0.2">
      <c r="H83" s="11"/>
      <c r="K83" s="105" t="s">
        <v>81</v>
      </c>
      <c r="L83" s="137">
        <v>76.854545454545445</v>
      </c>
      <c r="M83" s="21">
        <v>89.905254378650767</v>
      </c>
      <c r="N83" s="21">
        <v>9.1725764573883983E-2</v>
      </c>
      <c r="O83" s="22">
        <v>0.80408895600263697</v>
      </c>
    </row>
    <row r="84" spans="3:15" x14ac:dyDescent="0.2">
      <c r="H84" s="11"/>
      <c r="K84" s="105" t="s">
        <v>82</v>
      </c>
      <c r="L84" s="137">
        <v>76.763636363636351</v>
      </c>
      <c r="M84" s="21">
        <v>89.594995829860096</v>
      </c>
      <c r="N84" s="21">
        <v>0.12084391422928889</v>
      </c>
      <c r="O84" s="22">
        <v>0.80195443199320726</v>
      </c>
    </row>
    <row r="85" spans="3:15" x14ac:dyDescent="0.2">
      <c r="H85" s="11"/>
      <c r="K85" s="105" t="s">
        <v>83</v>
      </c>
      <c r="L85" s="137">
        <v>76.563636363636348</v>
      </c>
      <c r="M85" s="21">
        <v>90.431693077566422</v>
      </c>
      <c r="N85" s="21">
        <v>0.10376285396866858</v>
      </c>
      <c r="O85" s="22">
        <v>0.80132636650486255</v>
      </c>
    </row>
    <row r="86" spans="3:15" x14ac:dyDescent="0.2">
      <c r="H86" s="11"/>
      <c r="K86" s="105" t="s">
        <v>84</v>
      </c>
      <c r="L86" s="137">
        <v>77.22727272727272</v>
      </c>
      <c r="M86" s="21">
        <v>80.801084236865861</v>
      </c>
      <c r="N86" s="21">
        <v>0.47317415726033618</v>
      </c>
      <c r="O86" s="22">
        <v>0.78242457677785415</v>
      </c>
    </row>
    <row r="87" spans="3:15" x14ac:dyDescent="0.2">
      <c r="H87" s="11"/>
      <c r="K87" s="105" t="s">
        <v>85</v>
      </c>
      <c r="L87" s="137">
        <v>77.381818181818176</v>
      </c>
      <c r="M87" s="21">
        <v>79.247372810677405</v>
      </c>
      <c r="N87" s="21">
        <v>0.54023018512772947</v>
      </c>
      <c r="O87" s="22">
        <v>0.77766866902885778</v>
      </c>
    </row>
    <row r="88" spans="3:15" x14ac:dyDescent="0.2">
      <c r="H88" s="11"/>
      <c r="K88" s="105" t="s">
        <v>86</v>
      </c>
      <c r="L88" s="137">
        <v>77.25454545454545</v>
      </c>
      <c r="M88" s="21">
        <v>77.806171809843377</v>
      </c>
      <c r="N88" s="21">
        <v>0.63680793239161526</v>
      </c>
      <c r="O88" s="22">
        <v>0.77124860310485999</v>
      </c>
    </row>
    <row r="89" spans="3:15" x14ac:dyDescent="0.2">
      <c r="H89" s="11"/>
      <c r="K89" s="105" t="s">
        <v>87</v>
      </c>
      <c r="L89" s="137">
        <v>77.25454545454545</v>
      </c>
      <c r="M89" s="21">
        <v>79.329107589659884</v>
      </c>
      <c r="N89" s="21">
        <v>0.51800742996217197</v>
      </c>
      <c r="O89" s="22">
        <v>0.77908521730123603</v>
      </c>
    </row>
    <row r="90" spans="3:15" x14ac:dyDescent="0.2">
      <c r="H90" s="11"/>
      <c r="K90" s="105" t="s">
        <v>88</v>
      </c>
      <c r="L90" s="137">
        <v>77.399999999999991</v>
      </c>
      <c r="M90" s="21">
        <v>82.5541284403688</v>
      </c>
      <c r="N90" s="21">
        <v>0.40633120573132703</v>
      </c>
      <c r="O90" s="22">
        <v>0.78695542684462938</v>
      </c>
    </row>
    <row r="91" spans="3:15" x14ac:dyDescent="0.2">
      <c r="H91" s="11"/>
      <c r="K91" s="105" t="s">
        <v>89</v>
      </c>
      <c r="L91" s="137">
        <v>77.290909090909082</v>
      </c>
      <c r="M91" s="21">
        <v>78.740283569643225</v>
      </c>
      <c r="N91" s="21">
        <v>0.55529126147524088</v>
      </c>
      <c r="O91" s="22">
        <v>0.77647768201985468</v>
      </c>
    </row>
    <row r="92" spans="3:15" x14ac:dyDescent="0.2">
      <c r="H92" s="11"/>
      <c r="K92" s="105" t="s">
        <v>90</v>
      </c>
      <c r="L92" s="137">
        <v>77.445454545454538</v>
      </c>
      <c r="M92" s="21">
        <v>79.001584653880059</v>
      </c>
      <c r="N92" s="21">
        <v>0.51919078857419232</v>
      </c>
      <c r="O92" s="22">
        <v>0.7788924047766872</v>
      </c>
    </row>
    <row r="93" spans="3:15" x14ac:dyDescent="0.2">
      <c r="H93" s="11"/>
      <c r="K93" s="105" t="s">
        <v>91</v>
      </c>
      <c r="L93" s="137">
        <v>77.327272727272714</v>
      </c>
      <c r="M93" s="21">
        <v>75.946955796498941</v>
      </c>
      <c r="N93" s="21">
        <v>0.662959076994735</v>
      </c>
      <c r="O93" s="22">
        <v>0.76798996802354436</v>
      </c>
    </row>
    <row r="94" spans="3:15" x14ac:dyDescent="0.2">
      <c r="H94" s="11"/>
      <c r="K94" s="106" t="s">
        <v>92</v>
      </c>
      <c r="L94" s="138">
        <v>77.34545454545453</v>
      </c>
      <c r="M94" s="139">
        <v>77.329107589659884</v>
      </c>
      <c r="N94" s="139">
        <v>0.60584274382776027</v>
      </c>
      <c r="O94" s="140">
        <v>0.77250989195034547</v>
      </c>
    </row>
    <row r="95" spans="3:15" x14ac:dyDescent="0.2">
      <c r="H95" s="11"/>
    </row>
    <row r="96" spans="3:15" x14ac:dyDescent="0.2">
      <c r="H96" s="11"/>
    </row>
    <row r="97" spans="8:8" x14ac:dyDescent="0.2">
      <c r="H97" s="11"/>
    </row>
    <row r="98" spans="8:8" x14ac:dyDescent="0.2">
      <c r="H98" s="11"/>
    </row>
    <row r="99" spans="8:8" x14ac:dyDescent="0.2">
      <c r="H99" s="11"/>
    </row>
    <row r="100" spans="8:8" x14ac:dyDescent="0.2">
      <c r="H100" s="11"/>
    </row>
    <row r="101" spans="8:8" x14ac:dyDescent="0.2">
      <c r="H101" s="11"/>
    </row>
    <row r="102" spans="8:8" x14ac:dyDescent="0.2">
      <c r="H102" s="11"/>
    </row>
    <row r="103" spans="8:8" x14ac:dyDescent="0.2">
      <c r="H103" s="11"/>
    </row>
    <row r="104" spans="8:8" x14ac:dyDescent="0.2">
      <c r="H104" s="11"/>
    </row>
    <row r="105" spans="8:8" x14ac:dyDescent="0.2">
      <c r="H105" s="11"/>
    </row>
    <row r="107" spans="8:8" x14ac:dyDescent="0.2">
      <c r="H107" s="11"/>
    </row>
    <row r="108" spans="8:8" x14ac:dyDescent="0.2">
      <c r="H108" s="11"/>
    </row>
    <row r="109" spans="8:8" x14ac:dyDescent="0.2">
      <c r="H109" s="11"/>
    </row>
    <row r="110" spans="8:8" x14ac:dyDescent="0.2">
      <c r="H110" s="11"/>
    </row>
    <row r="111" spans="8:8" x14ac:dyDescent="0.2">
      <c r="H111" s="11"/>
    </row>
    <row r="112" spans="8:8" x14ac:dyDescent="0.2">
      <c r="H112" s="11"/>
    </row>
    <row r="113" spans="8:8" x14ac:dyDescent="0.2">
      <c r="H113" s="11"/>
    </row>
  </sheetData>
  <mergeCells count="33">
    <mergeCell ref="K73"/>
    <mergeCell ref="A63:A65"/>
    <mergeCell ref="A66:A68"/>
    <mergeCell ref="A69:X69"/>
    <mergeCell ref="A70:X70"/>
    <mergeCell ref="C72:F72"/>
    <mergeCell ref="C73:D73"/>
    <mergeCell ref="A27:A29"/>
    <mergeCell ref="A30:A32"/>
    <mergeCell ref="A33:A35"/>
    <mergeCell ref="H72:I72"/>
    <mergeCell ref="K72:O72"/>
    <mergeCell ref="A12:A14"/>
    <mergeCell ref="A15:A17"/>
    <mergeCell ref="A18:A20"/>
    <mergeCell ref="A21:A23"/>
    <mergeCell ref="A24:A26"/>
    <mergeCell ref="A1:X1"/>
    <mergeCell ref="A2:B2"/>
    <mergeCell ref="A3:A5"/>
    <mergeCell ref="A6:A8"/>
    <mergeCell ref="A9:A11"/>
    <mergeCell ref="A36:A38"/>
    <mergeCell ref="A39:A41"/>
    <mergeCell ref="A42:A44"/>
    <mergeCell ref="C77:F77"/>
    <mergeCell ref="C74:C76"/>
    <mergeCell ref="A54:A56"/>
    <mergeCell ref="A57:A59"/>
    <mergeCell ref="A60:A62"/>
    <mergeCell ref="A45:A47"/>
    <mergeCell ref="A48:A50"/>
    <mergeCell ref="A51:A53"/>
  </mergeCells>
  <pageMargins left="0.7" right="0.7" top="0.75" bottom="0.75" header="0.3" footer="0.3"/>
  <pageSetup paperSize="9"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89"/>
  <sheetViews>
    <sheetView tabSelected="1" topLeftCell="A31" zoomScale="40" zoomScaleNormal="40" workbookViewId="0">
      <selection activeCell="U51" sqref="U51"/>
    </sheetView>
  </sheetViews>
  <sheetFormatPr defaultRowHeight="12.75" x14ac:dyDescent="0.2"/>
  <cols>
    <col min="27" max="27" width="9.140625" style="10"/>
  </cols>
  <sheetData>
    <row r="1" spans="1:27" ht="15" customHeight="1" x14ac:dyDescent="0.2">
      <c r="A1" s="224" t="s">
        <v>71</v>
      </c>
      <c r="B1" s="224"/>
      <c r="C1" s="224"/>
      <c r="D1" s="224"/>
      <c r="E1" s="224"/>
      <c r="F1" s="224"/>
      <c r="G1" s="224"/>
      <c r="H1" s="224"/>
      <c r="I1" s="224"/>
      <c r="J1" s="224"/>
      <c r="K1" s="224"/>
      <c r="L1" s="224"/>
      <c r="M1" s="224"/>
      <c r="N1" s="224"/>
      <c r="O1" s="224"/>
      <c r="P1" s="224"/>
      <c r="Q1" s="224"/>
      <c r="R1" s="224"/>
      <c r="S1" s="224"/>
      <c r="T1" s="224"/>
      <c r="AA1"/>
    </row>
    <row r="2" spans="1:27" x14ac:dyDescent="0.2">
      <c r="A2" s="226" t="s">
        <v>69</v>
      </c>
      <c r="B2" s="226"/>
      <c r="C2" s="52" t="s">
        <v>72</v>
      </c>
      <c r="D2" s="53" t="s">
        <v>73</v>
      </c>
      <c r="E2" s="53" t="s">
        <v>74</v>
      </c>
      <c r="F2" s="53" t="s">
        <v>75</v>
      </c>
      <c r="G2" s="53" t="s">
        <v>76</v>
      </c>
      <c r="H2" s="53" t="s">
        <v>77</v>
      </c>
      <c r="I2" s="53" t="s">
        <v>78</v>
      </c>
      <c r="J2" s="53" t="s">
        <v>79</v>
      </c>
      <c r="K2" s="53" t="s">
        <v>80</v>
      </c>
      <c r="L2" s="53" t="s">
        <v>81</v>
      </c>
      <c r="M2" s="53" t="s">
        <v>82</v>
      </c>
      <c r="N2" s="53" t="s">
        <v>83</v>
      </c>
      <c r="O2" s="53" t="s">
        <v>84</v>
      </c>
      <c r="P2" s="53" t="s">
        <v>85</v>
      </c>
      <c r="Q2" s="53" t="s">
        <v>86</v>
      </c>
      <c r="R2" s="53" t="s">
        <v>87</v>
      </c>
      <c r="S2" s="53" t="s">
        <v>88</v>
      </c>
      <c r="T2" s="150" t="s">
        <v>21</v>
      </c>
      <c r="AA2"/>
    </row>
    <row r="3" spans="1:27" ht="36" x14ac:dyDescent="0.2">
      <c r="A3" s="223" t="s">
        <v>72</v>
      </c>
      <c r="B3" s="151" t="s">
        <v>93</v>
      </c>
      <c r="C3" s="152">
        <v>1</v>
      </c>
      <c r="D3" s="153" t="s">
        <v>230</v>
      </c>
      <c r="E3" s="153" t="s">
        <v>119</v>
      </c>
      <c r="F3" s="153" t="s">
        <v>262</v>
      </c>
      <c r="G3" s="153" t="s">
        <v>315</v>
      </c>
      <c r="H3" s="153" t="s">
        <v>213</v>
      </c>
      <c r="I3" s="154">
        <v>-9.7779401125625456E-2</v>
      </c>
      <c r="J3" s="154">
        <v>-2.743722399617687E-2</v>
      </c>
      <c r="K3" s="154">
        <v>-5.9945445038452325E-2</v>
      </c>
      <c r="L3" s="154">
        <v>-9.8955733302494617E-2</v>
      </c>
      <c r="M3" s="154">
        <v>-5.3069476254220496E-2</v>
      </c>
      <c r="N3" s="154">
        <v>3.5170706264850242E-2</v>
      </c>
      <c r="O3" s="154">
        <v>-1.7515468476725773E-2</v>
      </c>
      <c r="P3" s="154">
        <v>-3.7398271741135317E-2</v>
      </c>
      <c r="Q3" s="154">
        <v>-0.17920402681442954</v>
      </c>
      <c r="R3" s="153" t="s">
        <v>234</v>
      </c>
      <c r="S3" s="154">
        <v>-0.14787316092315214</v>
      </c>
      <c r="T3" s="153" t="s">
        <v>267</v>
      </c>
      <c r="AA3"/>
    </row>
    <row r="4" spans="1:27" ht="24" x14ac:dyDescent="0.2">
      <c r="A4" s="223"/>
      <c r="B4" s="151" t="s">
        <v>94</v>
      </c>
      <c r="C4" s="155"/>
      <c r="D4" s="154">
        <v>5.8995078960666174E-4</v>
      </c>
      <c r="E4" s="154">
        <v>1.2281533060672648E-5</v>
      </c>
      <c r="F4" s="154">
        <v>2.4952361976446857E-2</v>
      </c>
      <c r="G4" s="154">
        <v>7.90077549449543E-5</v>
      </c>
      <c r="H4" s="154">
        <v>2.9886722066069991E-2</v>
      </c>
      <c r="I4" s="154">
        <v>0.3095143459654166</v>
      </c>
      <c r="J4" s="154">
        <v>0.77600399136976006</v>
      </c>
      <c r="K4" s="154">
        <v>0.53388213218653791</v>
      </c>
      <c r="L4" s="154">
        <v>0.30370175670627331</v>
      </c>
      <c r="M4" s="154">
        <v>0.58188917066894608</v>
      </c>
      <c r="N4" s="154">
        <v>0.71528119859927575</v>
      </c>
      <c r="O4" s="154">
        <v>0.85588160639475663</v>
      </c>
      <c r="P4" s="154">
        <v>0.69809638704735288</v>
      </c>
      <c r="Q4" s="154">
        <v>6.1036449625124861E-2</v>
      </c>
      <c r="R4" s="154">
        <v>3.8309257059943348E-2</v>
      </c>
      <c r="S4" s="154">
        <v>0.12315171924814905</v>
      </c>
      <c r="T4" s="154">
        <v>1.4623949600675765E-2</v>
      </c>
      <c r="AA4"/>
    </row>
    <row r="5" spans="1:27" x14ac:dyDescent="0.2">
      <c r="A5" s="223"/>
      <c r="B5" s="151" t="s">
        <v>54</v>
      </c>
      <c r="C5" s="152">
        <v>110</v>
      </c>
      <c r="D5" s="152">
        <v>110</v>
      </c>
      <c r="E5" s="152">
        <v>110</v>
      </c>
      <c r="F5" s="152">
        <v>110</v>
      </c>
      <c r="G5" s="152">
        <v>110</v>
      </c>
      <c r="H5" s="152">
        <v>110</v>
      </c>
      <c r="I5" s="152">
        <v>110</v>
      </c>
      <c r="J5" s="152">
        <v>110</v>
      </c>
      <c r="K5" s="152">
        <v>110</v>
      </c>
      <c r="L5" s="152">
        <v>110</v>
      </c>
      <c r="M5" s="152">
        <v>110</v>
      </c>
      <c r="N5" s="152">
        <v>110</v>
      </c>
      <c r="O5" s="152">
        <v>110</v>
      </c>
      <c r="P5" s="152">
        <v>110</v>
      </c>
      <c r="Q5" s="152">
        <v>110</v>
      </c>
      <c r="R5" s="152">
        <v>110</v>
      </c>
      <c r="S5" s="152">
        <v>110</v>
      </c>
      <c r="T5" s="152">
        <v>110</v>
      </c>
      <c r="AA5"/>
    </row>
    <row r="6" spans="1:27" ht="36" x14ac:dyDescent="0.2">
      <c r="A6" s="223" t="s">
        <v>73</v>
      </c>
      <c r="B6" s="151" t="s">
        <v>93</v>
      </c>
      <c r="C6" s="153" t="s">
        <v>230</v>
      </c>
      <c r="D6" s="152">
        <v>1</v>
      </c>
      <c r="E6" s="153" t="s">
        <v>255</v>
      </c>
      <c r="F6" s="153" t="s">
        <v>174</v>
      </c>
      <c r="G6" s="153" t="s">
        <v>316</v>
      </c>
      <c r="H6" s="153" t="s">
        <v>127</v>
      </c>
      <c r="I6" s="154">
        <v>-4.650689626638816E-2</v>
      </c>
      <c r="J6" s="154">
        <v>3.8341061433601492E-3</v>
      </c>
      <c r="K6" s="154">
        <v>-0.10834671284010437</v>
      </c>
      <c r="L6" s="154">
        <v>-2.2648210719181317E-2</v>
      </c>
      <c r="M6" s="154">
        <v>-9.0534666066773545E-2</v>
      </c>
      <c r="N6" s="154">
        <v>-7.4362924362012445E-2</v>
      </c>
      <c r="O6" s="154">
        <v>-8.9660541860294971E-2</v>
      </c>
      <c r="P6" s="154">
        <v>-9.4383418224811069E-2</v>
      </c>
      <c r="Q6" s="154">
        <v>-0.10504122856695006</v>
      </c>
      <c r="R6" s="153" t="s">
        <v>287</v>
      </c>
      <c r="S6" s="154">
        <v>1.3764664897713528E-2</v>
      </c>
      <c r="T6" s="153" t="s">
        <v>240</v>
      </c>
      <c r="AA6"/>
    </row>
    <row r="7" spans="1:27" ht="24" x14ac:dyDescent="0.2">
      <c r="A7" s="223"/>
      <c r="B7" s="151" t="s">
        <v>94</v>
      </c>
      <c r="C7" s="154">
        <v>5.8995078960666174E-4</v>
      </c>
      <c r="D7" s="155"/>
      <c r="E7" s="154">
        <v>4.8925385635114477E-2</v>
      </c>
      <c r="F7" s="154">
        <v>7.3191300426778485E-4</v>
      </c>
      <c r="G7" s="154">
        <v>6.0777218004867781E-4</v>
      </c>
      <c r="H7" s="154">
        <v>1.4112091846005605E-5</v>
      </c>
      <c r="I7" s="154">
        <v>0.62948090157456571</v>
      </c>
      <c r="J7" s="154">
        <v>0.96828987192557647</v>
      </c>
      <c r="K7" s="154">
        <v>0.2598739012935774</v>
      </c>
      <c r="L7" s="154">
        <v>0.81432278259977864</v>
      </c>
      <c r="M7" s="154">
        <v>0.34689857458454409</v>
      </c>
      <c r="N7" s="154">
        <v>0.44006390051595423</v>
      </c>
      <c r="O7" s="154">
        <v>0.35159329610922252</v>
      </c>
      <c r="P7" s="154">
        <v>0.32669874490924777</v>
      </c>
      <c r="Q7" s="154">
        <v>0.27477985638649172</v>
      </c>
      <c r="R7" s="154">
        <v>2.9362336102756849E-3</v>
      </c>
      <c r="S7" s="154">
        <v>0.88650925071828313</v>
      </c>
      <c r="T7" s="154">
        <v>6.243310669324445E-3</v>
      </c>
      <c r="AA7"/>
    </row>
    <row r="8" spans="1:27" x14ac:dyDescent="0.2">
      <c r="A8" s="223"/>
      <c r="B8" s="151" t="s">
        <v>54</v>
      </c>
      <c r="C8" s="152">
        <v>110</v>
      </c>
      <c r="D8" s="152">
        <v>110</v>
      </c>
      <c r="E8" s="152">
        <v>110</v>
      </c>
      <c r="F8" s="152">
        <v>110</v>
      </c>
      <c r="G8" s="152">
        <v>110</v>
      </c>
      <c r="H8" s="152">
        <v>110</v>
      </c>
      <c r="I8" s="152">
        <v>110</v>
      </c>
      <c r="J8" s="152">
        <v>110</v>
      </c>
      <c r="K8" s="152">
        <v>110</v>
      </c>
      <c r="L8" s="152">
        <v>110</v>
      </c>
      <c r="M8" s="152">
        <v>110</v>
      </c>
      <c r="N8" s="152">
        <v>110</v>
      </c>
      <c r="O8" s="152">
        <v>110</v>
      </c>
      <c r="P8" s="152">
        <v>110</v>
      </c>
      <c r="Q8" s="152">
        <v>110</v>
      </c>
      <c r="R8" s="152">
        <v>110</v>
      </c>
      <c r="S8" s="152">
        <v>110</v>
      </c>
      <c r="T8" s="152">
        <v>110</v>
      </c>
      <c r="AA8"/>
    </row>
    <row r="9" spans="1:27" ht="36" x14ac:dyDescent="0.2">
      <c r="A9" s="223" t="s">
        <v>74</v>
      </c>
      <c r="B9" s="151" t="s">
        <v>93</v>
      </c>
      <c r="C9" s="153" t="s">
        <v>119</v>
      </c>
      <c r="D9" s="153" t="s">
        <v>255</v>
      </c>
      <c r="E9" s="152">
        <v>1</v>
      </c>
      <c r="F9" s="153" t="s">
        <v>261</v>
      </c>
      <c r="G9" s="153" t="s">
        <v>199</v>
      </c>
      <c r="H9" s="153" t="s">
        <v>317</v>
      </c>
      <c r="I9" s="154">
        <v>-0.11020009232016867</v>
      </c>
      <c r="J9" s="154">
        <v>-5.6739834826479908E-2</v>
      </c>
      <c r="K9" s="154">
        <v>-0.14713196045969382</v>
      </c>
      <c r="L9" s="154">
        <v>-0.10717869263078464</v>
      </c>
      <c r="M9" s="154">
        <v>-4.6211011623656657E-2</v>
      </c>
      <c r="N9" s="154">
        <v>0.17241501738266854</v>
      </c>
      <c r="O9" s="154">
        <v>1.9484002775094413E-2</v>
      </c>
      <c r="P9" s="153" t="s">
        <v>233</v>
      </c>
      <c r="Q9" s="153" t="s">
        <v>318</v>
      </c>
      <c r="R9" s="154">
        <v>0.17282382437272928</v>
      </c>
      <c r="S9" s="154">
        <v>-5.7986149930554232E-2</v>
      </c>
      <c r="T9" s="153" t="s">
        <v>319</v>
      </c>
      <c r="AA9"/>
    </row>
    <row r="10" spans="1:27" ht="24" x14ac:dyDescent="0.2">
      <c r="A10" s="223"/>
      <c r="B10" s="151" t="s">
        <v>94</v>
      </c>
      <c r="C10" s="154">
        <v>1.2281533060672648E-5</v>
      </c>
      <c r="D10" s="154">
        <v>4.8925385635114477E-2</v>
      </c>
      <c r="E10" s="155"/>
      <c r="F10" s="154">
        <v>1.3398419747592245E-2</v>
      </c>
      <c r="G10" s="154">
        <v>2.2456297219729791E-3</v>
      </c>
      <c r="H10" s="154">
        <v>1.9696272419052641E-2</v>
      </c>
      <c r="I10" s="154">
        <v>0.2517621841840062</v>
      </c>
      <c r="J10" s="154">
        <v>0.55601624696960217</v>
      </c>
      <c r="K10" s="154">
        <v>0.12506272196193335</v>
      </c>
      <c r="L10" s="154">
        <v>0.26507667032119819</v>
      </c>
      <c r="M10" s="154">
        <v>0.63166487500796142</v>
      </c>
      <c r="N10" s="154">
        <v>7.1677544779778501E-2</v>
      </c>
      <c r="O10" s="154">
        <v>0.83988957777939854</v>
      </c>
      <c r="P10" s="154">
        <v>3.0896330452819268E-2</v>
      </c>
      <c r="Q10" s="154">
        <v>2.2458339835809891E-2</v>
      </c>
      <c r="R10" s="154">
        <v>7.0996974217214195E-2</v>
      </c>
      <c r="S10" s="154">
        <v>0.5473584396186264</v>
      </c>
      <c r="T10" s="154">
        <v>8.5065837425501653E-3</v>
      </c>
      <c r="AA10"/>
    </row>
    <row r="11" spans="1:27" x14ac:dyDescent="0.2">
      <c r="A11" s="223"/>
      <c r="B11" s="151" t="s">
        <v>54</v>
      </c>
      <c r="C11" s="152">
        <v>110</v>
      </c>
      <c r="D11" s="152">
        <v>110</v>
      </c>
      <c r="E11" s="152">
        <v>110</v>
      </c>
      <c r="F11" s="152">
        <v>110</v>
      </c>
      <c r="G11" s="152">
        <v>110</v>
      </c>
      <c r="H11" s="152">
        <v>110</v>
      </c>
      <c r="I11" s="152">
        <v>110</v>
      </c>
      <c r="J11" s="152">
        <v>110</v>
      </c>
      <c r="K11" s="152">
        <v>110</v>
      </c>
      <c r="L11" s="152">
        <v>110</v>
      </c>
      <c r="M11" s="152">
        <v>110</v>
      </c>
      <c r="N11" s="152">
        <v>110</v>
      </c>
      <c r="O11" s="152">
        <v>110</v>
      </c>
      <c r="P11" s="152">
        <v>110</v>
      </c>
      <c r="Q11" s="152">
        <v>110</v>
      </c>
      <c r="R11" s="152">
        <v>110</v>
      </c>
      <c r="S11" s="152">
        <v>110</v>
      </c>
      <c r="T11" s="152">
        <v>110</v>
      </c>
      <c r="AA11"/>
    </row>
    <row r="12" spans="1:27" ht="36" x14ac:dyDescent="0.2">
      <c r="A12" s="223" t="s">
        <v>75</v>
      </c>
      <c r="B12" s="151" t="s">
        <v>93</v>
      </c>
      <c r="C12" s="153" t="s">
        <v>262</v>
      </c>
      <c r="D12" s="153" t="s">
        <v>174</v>
      </c>
      <c r="E12" s="153" t="s">
        <v>261</v>
      </c>
      <c r="F12" s="152">
        <v>1</v>
      </c>
      <c r="G12" s="153" t="s">
        <v>226</v>
      </c>
      <c r="H12" s="153" t="s">
        <v>320</v>
      </c>
      <c r="I12" s="154">
        <v>-2.6779605053004113E-2</v>
      </c>
      <c r="J12" s="154">
        <v>-0.11261951932038058</v>
      </c>
      <c r="K12" s="154">
        <v>-5.1920110383767308E-2</v>
      </c>
      <c r="L12" s="154">
        <v>4.5651924355626207E-3</v>
      </c>
      <c r="M12" s="154">
        <v>-0.13583206646446386</v>
      </c>
      <c r="N12" s="154">
        <v>-9.4432655327884807E-2</v>
      </c>
      <c r="O12" s="154">
        <v>-8.9106989184762744E-2</v>
      </c>
      <c r="P12" s="154">
        <v>-6.2020180064966221E-2</v>
      </c>
      <c r="Q12" s="154">
        <v>-0.11624046242945847</v>
      </c>
      <c r="R12" s="154">
        <v>9.6446063915761299E-2</v>
      </c>
      <c r="S12" s="154">
        <v>2.8966187228457233E-2</v>
      </c>
      <c r="T12" s="153" t="s">
        <v>286</v>
      </c>
      <c r="AA12"/>
    </row>
    <row r="13" spans="1:27" ht="24" x14ac:dyDescent="0.2">
      <c r="A13" s="223"/>
      <c r="B13" s="151" t="s">
        <v>94</v>
      </c>
      <c r="C13" s="154">
        <v>2.4952361976446857E-2</v>
      </c>
      <c r="D13" s="154">
        <v>7.3191300426778485E-4</v>
      </c>
      <c r="E13" s="154">
        <v>1.3398419747592245E-2</v>
      </c>
      <c r="F13" s="155"/>
      <c r="G13" s="154">
        <v>4.7755078003631438E-3</v>
      </c>
      <c r="H13" s="154">
        <v>5.2054221158540186E-3</v>
      </c>
      <c r="I13" s="154">
        <v>0.78123636938264429</v>
      </c>
      <c r="J13" s="154">
        <v>0.24143749690232688</v>
      </c>
      <c r="K13" s="154">
        <v>0.59010376031180334</v>
      </c>
      <c r="L13" s="154">
        <v>0.96224748831693496</v>
      </c>
      <c r="M13" s="154">
        <v>0.1570944709981659</v>
      </c>
      <c r="N13" s="154">
        <v>0.32644531007999367</v>
      </c>
      <c r="O13" s="154">
        <v>0.35458672359701393</v>
      </c>
      <c r="P13" s="154">
        <v>0.5197942929767404</v>
      </c>
      <c r="Q13" s="154">
        <v>0.22654081104049545</v>
      </c>
      <c r="R13" s="154">
        <v>0.31618978994662272</v>
      </c>
      <c r="S13" s="154">
        <v>0.76387776845278732</v>
      </c>
      <c r="T13" s="154">
        <v>2.3643785990642537E-2</v>
      </c>
      <c r="AA13"/>
    </row>
    <row r="14" spans="1:27" x14ac:dyDescent="0.2">
      <c r="A14" s="223"/>
      <c r="B14" s="151" t="s">
        <v>54</v>
      </c>
      <c r="C14" s="152">
        <v>110</v>
      </c>
      <c r="D14" s="152">
        <v>110</v>
      </c>
      <c r="E14" s="152">
        <v>110</v>
      </c>
      <c r="F14" s="152">
        <v>110</v>
      </c>
      <c r="G14" s="152">
        <v>110</v>
      </c>
      <c r="H14" s="152">
        <v>110</v>
      </c>
      <c r="I14" s="152">
        <v>110</v>
      </c>
      <c r="J14" s="152">
        <v>110</v>
      </c>
      <c r="K14" s="152">
        <v>110</v>
      </c>
      <c r="L14" s="152">
        <v>110</v>
      </c>
      <c r="M14" s="152">
        <v>110</v>
      </c>
      <c r="N14" s="152">
        <v>110</v>
      </c>
      <c r="O14" s="152">
        <v>110</v>
      </c>
      <c r="P14" s="152">
        <v>110</v>
      </c>
      <c r="Q14" s="152">
        <v>110</v>
      </c>
      <c r="R14" s="152">
        <v>110</v>
      </c>
      <c r="S14" s="152">
        <v>110</v>
      </c>
      <c r="T14" s="152">
        <v>110</v>
      </c>
      <c r="AA14"/>
    </row>
    <row r="15" spans="1:27" ht="36" x14ac:dyDescent="0.2">
      <c r="A15" s="223" t="s">
        <v>76</v>
      </c>
      <c r="B15" s="151" t="s">
        <v>93</v>
      </c>
      <c r="C15" s="153" t="s">
        <v>315</v>
      </c>
      <c r="D15" s="153" t="s">
        <v>316</v>
      </c>
      <c r="E15" s="153" t="s">
        <v>199</v>
      </c>
      <c r="F15" s="153" t="s">
        <v>226</v>
      </c>
      <c r="G15" s="152">
        <v>1</v>
      </c>
      <c r="H15" s="153" t="s">
        <v>186</v>
      </c>
      <c r="I15" s="154">
        <v>-1.4340581079285756E-3</v>
      </c>
      <c r="J15" s="154">
        <v>-2.5816134888323038E-2</v>
      </c>
      <c r="K15" s="154">
        <v>3.1139828136592138E-2</v>
      </c>
      <c r="L15" s="154">
        <v>-5.1566408689402675E-2</v>
      </c>
      <c r="M15" s="154">
        <v>-9.0075415287593275E-2</v>
      </c>
      <c r="N15" s="154">
        <v>0.15208173144037634</v>
      </c>
      <c r="O15" s="154">
        <v>4.9484435272963232E-3</v>
      </c>
      <c r="P15" s="154">
        <v>7.3804542176629753E-2</v>
      </c>
      <c r="Q15" s="154">
        <v>-0.14952937035662944</v>
      </c>
      <c r="R15" s="153" t="s">
        <v>321</v>
      </c>
      <c r="S15" s="154">
        <v>-9.9844165026436002E-4</v>
      </c>
      <c r="T15" s="153" t="s">
        <v>254</v>
      </c>
      <c r="AA15"/>
    </row>
    <row r="16" spans="1:27" ht="24" x14ac:dyDescent="0.2">
      <c r="A16" s="223"/>
      <c r="B16" s="151" t="s">
        <v>94</v>
      </c>
      <c r="C16" s="154">
        <v>7.90077549449543E-5</v>
      </c>
      <c r="D16" s="154">
        <v>6.0777218004867781E-4</v>
      </c>
      <c r="E16" s="154">
        <v>2.2456297219729791E-3</v>
      </c>
      <c r="F16" s="154">
        <v>4.7755078003631438E-3</v>
      </c>
      <c r="G16" s="155"/>
      <c r="H16" s="154">
        <v>2.7719979918228691E-6</v>
      </c>
      <c r="I16" s="154">
        <v>0.98813691579581486</v>
      </c>
      <c r="J16" s="154">
        <v>0.78891987268390906</v>
      </c>
      <c r="K16" s="154">
        <v>0.7467371017048321</v>
      </c>
      <c r="L16" s="154">
        <v>0.59264224430098089</v>
      </c>
      <c r="M16" s="154">
        <v>0.34936017931807339</v>
      </c>
      <c r="N16" s="154">
        <v>0.11272428218941508</v>
      </c>
      <c r="O16" s="154">
        <v>0.9590807736811634</v>
      </c>
      <c r="P16" s="154">
        <v>0.44351454459437045</v>
      </c>
      <c r="Q16" s="154">
        <v>0.11896290796020106</v>
      </c>
      <c r="R16" s="154">
        <v>4.4334811812392995E-2</v>
      </c>
      <c r="S16" s="154">
        <v>0.99174034926764065</v>
      </c>
      <c r="T16" s="154">
        <v>1.7275859632613307E-4</v>
      </c>
      <c r="AA16"/>
    </row>
    <row r="17" spans="1:27" x14ac:dyDescent="0.2">
      <c r="A17" s="223"/>
      <c r="B17" s="151" t="s">
        <v>54</v>
      </c>
      <c r="C17" s="152">
        <v>110</v>
      </c>
      <c r="D17" s="152">
        <v>110</v>
      </c>
      <c r="E17" s="152">
        <v>110</v>
      </c>
      <c r="F17" s="152">
        <v>110</v>
      </c>
      <c r="G17" s="152">
        <v>110</v>
      </c>
      <c r="H17" s="152">
        <v>110</v>
      </c>
      <c r="I17" s="152">
        <v>110</v>
      </c>
      <c r="J17" s="152">
        <v>110</v>
      </c>
      <c r="K17" s="152">
        <v>110</v>
      </c>
      <c r="L17" s="152">
        <v>110</v>
      </c>
      <c r="M17" s="152">
        <v>110</v>
      </c>
      <c r="N17" s="152">
        <v>110</v>
      </c>
      <c r="O17" s="152">
        <v>110</v>
      </c>
      <c r="P17" s="152">
        <v>110</v>
      </c>
      <c r="Q17" s="152">
        <v>110</v>
      </c>
      <c r="R17" s="152">
        <v>110</v>
      </c>
      <c r="S17" s="152">
        <v>110</v>
      </c>
      <c r="T17" s="152">
        <v>110</v>
      </c>
      <c r="AA17"/>
    </row>
    <row r="18" spans="1:27" ht="36" x14ac:dyDescent="0.2">
      <c r="A18" s="223" t="s">
        <v>77</v>
      </c>
      <c r="B18" s="151" t="s">
        <v>93</v>
      </c>
      <c r="C18" s="153" t="s">
        <v>213</v>
      </c>
      <c r="D18" s="153" t="s">
        <v>127</v>
      </c>
      <c r="E18" s="153" t="s">
        <v>317</v>
      </c>
      <c r="F18" s="153" t="s">
        <v>320</v>
      </c>
      <c r="G18" s="153" t="s">
        <v>186</v>
      </c>
      <c r="H18" s="152">
        <v>1</v>
      </c>
      <c r="I18" s="154">
        <v>-0.12757154343973492</v>
      </c>
      <c r="J18" s="154">
        <v>-6.819832077782971E-2</v>
      </c>
      <c r="K18" s="154">
        <v>-4.2680226044444103E-2</v>
      </c>
      <c r="L18" s="154">
        <v>-3.9225223118015122E-2</v>
      </c>
      <c r="M18" s="154">
        <v>-8.1407100308047348E-2</v>
      </c>
      <c r="N18" s="154">
        <v>1.0268133582090656E-3</v>
      </c>
      <c r="O18" s="154">
        <v>-8.9139235540973846E-2</v>
      </c>
      <c r="P18" s="154">
        <v>-0.12986561700907009</v>
      </c>
      <c r="Q18" s="154">
        <v>-0.11468706204037007</v>
      </c>
      <c r="R18" s="154">
        <v>0.12881361082426407</v>
      </c>
      <c r="S18" s="154">
        <v>-9.3837490810363355E-2</v>
      </c>
      <c r="T18" s="153" t="s">
        <v>243</v>
      </c>
      <c r="AA18"/>
    </row>
    <row r="19" spans="1:27" ht="24" x14ac:dyDescent="0.2">
      <c r="A19" s="223"/>
      <c r="B19" s="151" t="s">
        <v>94</v>
      </c>
      <c r="C19" s="154">
        <v>2.9886722066069991E-2</v>
      </c>
      <c r="D19" s="154">
        <v>1.4112091846005605E-5</v>
      </c>
      <c r="E19" s="154">
        <v>1.9696272419052641E-2</v>
      </c>
      <c r="F19" s="154">
        <v>5.2054221158540186E-3</v>
      </c>
      <c r="G19" s="154">
        <v>2.7719979918228691E-6</v>
      </c>
      <c r="H19" s="155"/>
      <c r="I19" s="154">
        <v>0.1841348950975476</v>
      </c>
      <c r="J19" s="154">
        <v>0.47899247816667445</v>
      </c>
      <c r="K19" s="154">
        <v>0.65796662877662948</v>
      </c>
      <c r="L19" s="154">
        <v>0.68411473895817854</v>
      </c>
      <c r="M19" s="154">
        <v>0.39785635428279731</v>
      </c>
      <c r="N19" s="154">
        <v>0.99150565173778171</v>
      </c>
      <c r="O19" s="154">
        <v>0.3544119120551954</v>
      </c>
      <c r="P19" s="154">
        <v>0.17630600079421493</v>
      </c>
      <c r="Q19" s="154">
        <v>0.23285038498055405</v>
      </c>
      <c r="R19" s="154">
        <v>0.17986521397468366</v>
      </c>
      <c r="S19" s="154">
        <v>0.32951720264954498</v>
      </c>
      <c r="T19" s="154">
        <v>2.0684667588087031E-2</v>
      </c>
      <c r="AA19"/>
    </row>
    <row r="20" spans="1:27" x14ac:dyDescent="0.2">
      <c r="A20" s="223"/>
      <c r="B20" s="151" t="s">
        <v>54</v>
      </c>
      <c r="C20" s="152">
        <v>110</v>
      </c>
      <c r="D20" s="152">
        <v>110</v>
      </c>
      <c r="E20" s="152">
        <v>110</v>
      </c>
      <c r="F20" s="152">
        <v>110</v>
      </c>
      <c r="G20" s="152">
        <v>110</v>
      </c>
      <c r="H20" s="152">
        <v>110</v>
      </c>
      <c r="I20" s="152">
        <v>110</v>
      </c>
      <c r="J20" s="152">
        <v>110</v>
      </c>
      <c r="K20" s="152">
        <v>110</v>
      </c>
      <c r="L20" s="152">
        <v>110</v>
      </c>
      <c r="M20" s="152">
        <v>110</v>
      </c>
      <c r="N20" s="152">
        <v>110</v>
      </c>
      <c r="O20" s="152">
        <v>110</v>
      </c>
      <c r="P20" s="152">
        <v>110</v>
      </c>
      <c r="Q20" s="152">
        <v>110</v>
      </c>
      <c r="R20" s="152">
        <v>110</v>
      </c>
      <c r="S20" s="152">
        <v>110</v>
      </c>
      <c r="T20" s="152">
        <v>110</v>
      </c>
      <c r="AA20"/>
    </row>
    <row r="21" spans="1:27" ht="36" x14ac:dyDescent="0.2">
      <c r="A21" s="223" t="s">
        <v>78</v>
      </c>
      <c r="B21" s="151" t="s">
        <v>93</v>
      </c>
      <c r="C21" s="154">
        <v>-9.7779401125625456E-2</v>
      </c>
      <c r="D21" s="154">
        <v>-4.650689626638816E-2</v>
      </c>
      <c r="E21" s="154">
        <v>-0.11020009232016867</v>
      </c>
      <c r="F21" s="154">
        <v>-2.6779605053004113E-2</v>
      </c>
      <c r="G21" s="154">
        <v>-1.4340581079285756E-3</v>
      </c>
      <c r="H21" s="154">
        <v>-0.12757154343973492</v>
      </c>
      <c r="I21" s="152">
        <v>1</v>
      </c>
      <c r="J21" s="153" t="s">
        <v>322</v>
      </c>
      <c r="K21" s="153" t="s">
        <v>323</v>
      </c>
      <c r="L21" s="153" t="s">
        <v>324</v>
      </c>
      <c r="M21" s="153" t="s">
        <v>325</v>
      </c>
      <c r="N21" s="154">
        <v>0.16402727409997944</v>
      </c>
      <c r="O21" s="153" t="s">
        <v>101</v>
      </c>
      <c r="P21" s="153" t="s">
        <v>98</v>
      </c>
      <c r="Q21" s="153" t="s">
        <v>166</v>
      </c>
      <c r="R21" s="154">
        <v>-4.8502878428916513E-2</v>
      </c>
      <c r="S21" s="153" t="s">
        <v>154</v>
      </c>
      <c r="T21" s="153" t="s">
        <v>326</v>
      </c>
      <c r="AA21"/>
    </row>
    <row r="22" spans="1:27" ht="24" x14ac:dyDescent="0.2">
      <c r="A22" s="223"/>
      <c r="B22" s="151" t="s">
        <v>94</v>
      </c>
      <c r="C22" s="154">
        <v>0.3095143459654166</v>
      </c>
      <c r="D22" s="154">
        <v>0.62948090157456571</v>
      </c>
      <c r="E22" s="154">
        <v>0.2517621841840062</v>
      </c>
      <c r="F22" s="154">
        <v>0.78123636938264429</v>
      </c>
      <c r="G22" s="154">
        <v>0.98813691579581486</v>
      </c>
      <c r="H22" s="154">
        <v>0.1841348950975476</v>
      </c>
      <c r="I22" s="155"/>
      <c r="J22" s="154">
        <v>6.9496975419548922E-18</v>
      </c>
      <c r="K22" s="154">
        <v>1.1514733835698531E-18</v>
      </c>
      <c r="L22" s="154">
        <v>9.3435834671150911E-15</v>
      </c>
      <c r="M22" s="154">
        <v>3.6074306472633266E-15</v>
      </c>
      <c r="N22" s="154">
        <v>8.6841730230107661E-2</v>
      </c>
      <c r="O22" s="154">
        <v>1.4893043818911873E-6</v>
      </c>
      <c r="P22" s="154">
        <v>8.4503172592878062E-9</v>
      </c>
      <c r="Q22" s="154">
        <v>5.1138067622898687E-7</v>
      </c>
      <c r="R22" s="154">
        <v>0.6148323536504231</v>
      </c>
      <c r="S22" s="154">
        <v>4.6081123161668602E-14</v>
      </c>
      <c r="T22" s="154">
        <v>4.7730864687558048E-17</v>
      </c>
      <c r="AA22"/>
    </row>
    <row r="23" spans="1:27" x14ac:dyDescent="0.2">
      <c r="A23" s="223"/>
      <c r="B23" s="151" t="s">
        <v>54</v>
      </c>
      <c r="C23" s="152">
        <v>110</v>
      </c>
      <c r="D23" s="152">
        <v>110</v>
      </c>
      <c r="E23" s="152">
        <v>110</v>
      </c>
      <c r="F23" s="152">
        <v>110</v>
      </c>
      <c r="G23" s="152">
        <v>110</v>
      </c>
      <c r="H23" s="152">
        <v>110</v>
      </c>
      <c r="I23" s="152">
        <v>110</v>
      </c>
      <c r="J23" s="152">
        <v>110</v>
      </c>
      <c r="K23" s="152">
        <v>110</v>
      </c>
      <c r="L23" s="152">
        <v>110</v>
      </c>
      <c r="M23" s="152">
        <v>110</v>
      </c>
      <c r="N23" s="152">
        <v>110</v>
      </c>
      <c r="O23" s="152">
        <v>110</v>
      </c>
      <c r="P23" s="152">
        <v>110</v>
      </c>
      <c r="Q23" s="152">
        <v>110</v>
      </c>
      <c r="R23" s="152">
        <v>110</v>
      </c>
      <c r="S23" s="152">
        <v>110</v>
      </c>
      <c r="T23" s="152">
        <v>110</v>
      </c>
      <c r="AA23"/>
    </row>
    <row r="24" spans="1:27" ht="36" x14ac:dyDescent="0.2">
      <c r="A24" s="223" t="s">
        <v>79</v>
      </c>
      <c r="B24" s="151" t="s">
        <v>93</v>
      </c>
      <c r="C24" s="154">
        <v>-2.743722399617687E-2</v>
      </c>
      <c r="D24" s="154">
        <v>3.8341061433601492E-3</v>
      </c>
      <c r="E24" s="154">
        <v>-5.6739834826479908E-2</v>
      </c>
      <c r="F24" s="154">
        <v>-0.11261951932038058</v>
      </c>
      <c r="G24" s="154">
        <v>-2.5816134888323038E-2</v>
      </c>
      <c r="H24" s="154">
        <v>-6.819832077782971E-2</v>
      </c>
      <c r="I24" s="153" t="s">
        <v>322</v>
      </c>
      <c r="J24" s="152">
        <v>1</v>
      </c>
      <c r="K24" s="153" t="s">
        <v>155</v>
      </c>
      <c r="L24" s="153" t="s">
        <v>184</v>
      </c>
      <c r="M24" s="153" t="s">
        <v>134</v>
      </c>
      <c r="N24" s="153" t="s">
        <v>238</v>
      </c>
      <c r="O24" s="153" t="s">
        <v>189</v>
      </c>
      <c r="P24" s="153" t="s">
        <v>108</v>
      </c>
      <c r="Q24" s="153" t="s">
        <v>118</v>
      </c>
      <c r="R24" s="154">
        <v>8.2665395338264985E-3</v>
      </c>
      <c r="S24" s="153" t="s">
        <v>253</v>
      </c>
      <c r="T24" s="153" t="s">
        <v>201</v>
      </c>
      <c r="AA24"/>
    </row>
    <row r="25" spans="1:27" ht="24" x14ac:dyDescent="0.2">
      <c r="A25" s="223"/>
      <c r="B25" s="151" t="s">
        <v>94</v>
      </c>
      <c r="C25" s="154">
        <v>0.77600399136976006</v>
      </c>
      <c r="D25" s="154">
        <v>0.96828987192557647</v>
      </c>
      <c r="E25" s="154">
        <v>0.55601624696960217</v>
      </c>
      <c r="F25" s="154">
        <v>0.24143749690232688</v>
      </c>
      <c r="G25" s="154">
        <v>0.78891987268390906</v>
      </c>
      <c r="H25" s="154">
        <v>0.47899247816667445</v>
      </c>
      <c r="I25" s="154">
        <v>6.9496975419548922E-18</v>
      </c>
      <c r="J25" s="155"/>
      <c r="K25" s="154">
        <v>3.0985164494732997E-16</v>
      </c>
      <c r="L25" s="154">
        <v>1.6518014111803616E-15</v>
      </c>
      <c r="M25" s="154">
        <v>5.087141722038902E-18</v>
      </c>
      <c r="N25" s="154">
        <v>1.320840444180418E-2</v>
      </c>
      <c r="O25" s="154">
        <v>1.2885602218850205E-8</v>
      </c>
      <c r="P25" s="154">
        <v>1.5002337587458204E-9</v>
      </c>
      <c r="Q25" s="154">
        <v>5.0300387747307814E-9</v>
      </c>
      <c r="R25" s="154">
        <v>0.93169597069016352</v>
      </c>
      <c r="S25" s="154">
        <v>7.605550029692453E-15</v>
      </c>
      <c r="T25" s="154">
        <v>4.2884481453593353E-20</v>
      </c>
      <c r="AA25"/>
    </row>
    <row r="26" spans="1:27" x14ac:dyDescent="0.2">
      <c r="A26" s="223"/>
      <c r="B26" s="151" t="s">
        <v>54</v>
      </c>
      <c r="C26" s="152">
        <v>110</v>
      </c>
      <c r="D26" s="152">
        <v>110</v>
      </c>
      <c r="E26" s="152">
        <v>110</v>
      </c>
      <c r="F26" s="152">
        <v>110</v>
      </c>
      <c r="G26" s="152">
        <v>110</v>
      </c>
      <c r="H26" s="152">
        <v>110</v>
      </c>
      <c r="I26" s="152">
        <v>110</v>
      </c>
      <c r="J26" s="152">
        <v>110</v>
      </c>
      <c r="K26" s="152">
        <v>110</v>
      </c>
      <c r="L26" s="152">
        <v>110</v>
      </c>
      <c r="M26" s="152">
        <v>110</v>
      </c>
      <c r="N26" s="152">
        <v>110</v>
      </c>
      <c r="O26" s="152">
        <v>110</v>
      </c>
      <c r="P26" s="152">
        <v>110</v>
      </c>
      <c r="Q26" s="152">
        <v>110</v>
      </c>
      <c r="R26" s="152">
        <v>110</v>
      </c>
      <c r="S26" s="152">
        <v>110</v>
      </c>
      <c r="T26" s="152">
        <v>110</v>
      </c>
      <c r="AA26"/>
    </row>
    <row r="27" spans="1:27" ht="36" x14ac:dyDescent="0.2">
      <c r="A27" s="223" t="s">
        <v>80</v>
      </c>
      <c r="B27" s="151" t="s">
        <v>93</v>
      </c>
      <c r="C27" s="154">
        <v>-5.9945445038452325E-2</v>
      </c>
      <c r="D27" s="154">
        <v>-0.10834671284010437</v>
      </c>
      <c r="E27" s="154">
        <v>-0.14713196045969382</v>
      </c>
      <c r="F27" s="154">
        <v>-5.1920110383767308E-2</v>
      </c>
      <c r="G27" s="154">
        <v>3.1139828136592138E-2</v>
      </c>
      <c r="H27" s="154">
        <v>-4.2680226044444103E-2</v>
      </c>
      <c r="I27" s="153" t="s">
        <v>323</v>
      </c>
      <c r="J27" s="153" t="s">
        <v>155</v>
      </c>
      <c r="K27" s="152">
        <v>1</v>
      </c>
      <c r="L27" s="153" t="s">
        <v>136</v>
      </c>
      <c r="M27" s="153" t="s">
        <v>193</v>
      </c>
      <c r="N27" s="154">
        <v>4.9136512423944796E-2</v>
      </c>
      <c r="O27" s="153" t="s">
        <v>327</v>
      </c>
      <c r="P27" s="153" t="s">
        <v>181</v>
      </c>
      <c r="Q27" s="153" t="s">
        <v>160</v>
      </c>
      <c r="R27" s="154">
        <v>-6.997509240500073E-2</v>
      </c>
      <c r="S27" s="153" t="s">
        <v>170</v>
      </c>
      <c r="T27" s="153" t="s">
        <v>193</v>
      </c>
      <c r="AA27"/>
    </row>
    <row r="28" spans="1:27" ht="24" x14ac:dyDescent="0.2">
      <c r="A28" s="223"/>
      <c r="B28" s="151" t="s">
        <v>94</v>
      </c>
      <c r="C28" s="154">
        <v>0.53388213218653791</v>
      </c>
      <c r="D28" s="154">
        <v>0.2598739012935774</v>
      </c>
      <c r="E28" s="154">
        <v>0.12506272196193335</v>
      </c>
      <c r="F28" s="154">
        <v>0.59010376031180334</v>
      </c>
      <c r="G28" s="154">
        <v>0.7467371017048321</v>
      </c>
      <c r="H28" s="154">
        <v>0.65796662877662948</v>
      </c>
      <c r="I28" s="154">
        <v>1.1514733835698531E-18</v>
      </c>
      <c r="J28" s="154">
        <v>3.0985164494732997E-16</v>
      </c>
      <c r="K28" s="155"/>
      <c r="L28" s="154">
        <v>7.9371209815452493E-21</v>
      </c>
      <c r="M28" s="154">
        <v>1.7366752046507555E-17</v>
      </c>
      <c r="N28" s="154">
        <v>0.61021322831683733</v>
      </c>
      <c r="O28" s="154">
        <v>4.9725282472769327E-7</v>
      </c>
      <c r="P28" s="154">
        <v>2.4548170114099544E-11</v>
      </c>
      <c r="Q28" s="154">
        <v>6.3171025752488727E-11</v>
      </c>
      <c r="R28" s="154">
        <v>0.46758604761430156</v>
      </c>
      <c r="S28" s="154">
        <v>1.8853673753155221E-10</v>
      </c>
      <c r="T28" s="154">
        <v>1.796541463320053E-17</v>
      </c>
      <c r="AA28"/>
    </row>
    <row r="29" spans="1:27" x14ac:dyDescent="0.2">
      <c r="A29" s="223"/>
      <c r="B29" s="151" t="s">
        <v>54</v>
      </c>
      <c r="C29" s="152">
        <v>110</v>
      </c>
      <c r="D29" s="152">
        <v>110</v>
      </c>
      <c r="E29" s="152">
        <v>110</v>
      </c>
      <c r="F29" s="152">
        <v>110</v>
      </c>
      <c r="G29" s="152">
        <v>110</v>
      </c>
      <c r="H29" s="152">
        <v>110</v>
      </c>
      <c r="I29" s="152">
        <v>110</v>
      </c>
      <c r="J29" s="152">
        <v>110</v>
      </c>
      <c r="K29" s="152">
        <v>110</v>
      </c>
      <c r="L29" s="152">
        <v>110</v>
      </c>
      <c r="M29" s="152">
        <v>110</v>
      </c>
      <c r="N29" s="152">
        <v>110</v>
      </c>
      <c r="O29" s="152">
        <v>110</v>
      </c>
      <c r="P29" s="152">
        <v>110</v>
      </c>
      <c r="Q29" s="152">
        <v>110</v>
      </c>
      <c r="R29" s="152">
        <v>110</v>
      </c>
      <c r="S29" s="152">
        <v>110</v>
      </c>
      <c r="T29" s="152">
        <v>110</v>
      </c>
      <c r="AA29"/>
    </row>
    <row r="30" spans="1:27" ht="36" x14ac:dyDescent="0.2">
      <c r="A30" s="223" t="s">
        <v>81</v>
      </c>
      <c r="B30" s="151" t="s">
        <v>93</v>
      </c>
      <c r="C30" s="154">
        <v>-9.8955733302494617E-2</v>
      </c>
      <c r="D30" s="154">
        <v>-2.2648210719181317E-2</v>
      </c>
      <c r="E30" s="154">
        <v>-0.10717869263078464</v>
      </c>
      <c r="F30" s="154">
        <v>4.5651924355626207E-3</v>
      </c>
      <c r="G30" s="154">
        <v>-5.1566408689402675E-2</v>
      </c>
      <c r="H30" s="154">
        <v>-3.9225223118015122E-2</v>
      </c>
      <c r="I30" s="153" t="s">
        <v>324</v>
      </c>
      <c r="J30" s="153" t="s">
        <v>184</v>
      </c>
      <c r="K30" s="153" t="s">
        <v>136</v>
      </c>
      <c r="L30" s="152">
        <v>1</v>
      </c>
      <c r="M30" s="153" t="s">
        <v>328</v>
      </c>
      <c r="N30" s="154">
        <v>0.1346536611816673</v>
      </c>
      <c r="O30" s="153" t="s">
        <v>100</v>
      </c>
      <c r="P30" s="153" t="s">
        <v>106</v>
      </c>
      <c r="Q30" s="153" t="s">
        <v>107</v>
      </c>
      <c r="R30" s="154">
        <v>7.1702821100205941E-2</v>
      </c>
      <c r="S30" s="153" t="s">
        <v>162</v>
      </c>
      <c r="T30" s="153" t="s">
        <v>133</v>
      </c>
      <c r="AA30"/>
    </row>
    <row r="31" spans="1:27" ht="24" x14ac:dyDescent="0.2">
      <c r="A31" s="223"/>
      <c r="B31" s="151" t="s">
        <v>94</v>
      </c>
      <c r="C31" s="154">
        <v>0.30370175670627331</v>
      </c>
      <c r="D31" s="154">
        <v>0.81432278259977864</v>
      </c>
      <c r="E31" s="154">
        <v>0.26507667032119819</v>
      </c>
      <c r="F31" s="154">
        <v>0.96224748831693496</v>
      </c>
      <c r="G31" s="154">
        <v>0.59264224430098089</v>
      </c>
      <c r="H31" s="154">
        <v>0.68411473895817854</v>
      </c>
      <c r="I31" s="154">
        <v>9.3435834671150911E-15</v>
      </c>
      <c r="J31" s="154">
        <v>1.6518014111803616E-15</v>
      </c>
      <c r="K31" s="154">
        <v>7.9371209815452493E-21</v>
      </c>
      <c r="L31" s="155"/>
      <c r="M31" s="154">
        <v>8.7147254663012305E-16</v>
      </c>
      <c r="N31" s="154">
        <v>0.16075917947105975</v>
      </c>
      <c r="O31" s="154">
        <v>3.1832830330521684E-7</v>
      </c>
      <c r="P31" s="154">
        <v>3.5731196202982905E-11</v>
      </c>
      <c r="Q31" s="154">
        <v>7.7449508371054988E-11</v>
      </c>
      <c r="R31" s="154">
        <v>0.45663835288303045</v>
      </c>
      <c r="S31" s="154">
        <v>1.2292259593897346E-12</v>
      </c>
      <c r="T31" s="154">
        <v>8.8852980975336339E-18</v>
      </c>
      <c r="AA31"/>
    </row>
    <row r="32" spans="1:27" x14ac:dyDescent="0.2">
      <c r="A32" s="223"/>
      <c r="B32" s="151" t="s">
        <v>54</v>
      </c>
      <c r="C32" s="152">
        <v>110</v>
      </c>
      <c r="D32" s="152">
        <v>110</v>
      </c>
      <c r="E32" s="152">
        <v>110</v>
      </c>
      <c r="F32" s="152">
        <v>110</v>
      </c>
      <c r="G32" s="152">
        <v>110</v>
      </c>
      <c r="H32" s="152">
        <v>110</v>
      </c>
      <c r="I32" s="152">
        <v>110</v>
      </c>
      <c r="J32" s="152">
        <v>110</v>
      </c>
      <c r="K32" s="152">
        <v>110</v>
      </c>
      <c r="L32" s="152">
        <v>110</v>
      </c>
      <c r="M32" s="152">
        <v>110</v>
      </c>
      <c r="N32" s="152">
        <v>110</v>
      </c>
      <c r="O32" s="152">
        <v>110</v>
      </c>
      <c r="P32" s="152">
        <v>110</v>
      </c>
      <c r="Q32" s="152">
        <v>110</v>
      </c>
      <c r="R32" s="152">
        <v>110</v>
      </c>
      <c r="S32" s="152">
        <v>110</v>
      </c>
      <c r="T32" s="152">
        <v>110</v>
      </c>
      <c r="AA32"/>
    </row>
    <row r="33" spans="1:27" ht="36" x14ac:dyDescent="0.2">
      <c r="A33" s="223" t="s">
        <v>82</v>
      </c>
      <c r="B33" s="151" t="s">
        <v>93</v>
      </c>
      <c r="C33" s="154">
        <v>-5.3069476254220496E-2</v>
      </c>
      <c r="D33" s="154">
        <v>-9.0534666066773545E-2</v>
      </c>
      <c r="E33" s="154">
        <v>-4.6211011623656657E-2</v>
      </c>
      <c r="F33" s="154">
        <v>-0.13583206646446386</v>
      </c>
      <c r="G33" s="154">
        <v>-9.0075415287593275E-2</v>
      </c>
      <c r="H33" s="154">
        <v>-8.1407100308047348E-2</v>
      </c>
      <c r="I33" s="153" t="s">
        <v>325</v>
      </c>
      <c r="J33" s="153" t="s">
        <v>134</v>
      </c>
      <c r="K33" s="153" t="s">
        <v>193</v>
      </c>
      <c r="L33" s="153" t="s">
        <v>328</v>
      </c>
      <c r="M33" s="152">
        <v>1</v>
      </c>
      <c r="N33" s="153" t="s">
        <v>329</v>
      </c>
      <c r="O33" s="153" t="s">
        <v>112</v>
      </c>
      <c r="P33" s="153" t="s">
        <v>180</v>
      </c>
      <c r="Q33" s="153" t="s">
        <v>115</v>
      </c>
      <c r="R33" s="154">
        <v>-9.3036840408513732E-2</v>
      </c>
      <c r="S33" s="153" t="s">
        <v>158</v>
      </c>
      <c r="T33" s="153" t="s">
        <v>249</v>
      </c>
      <c r="AA33"/>
    </row>
    <row r="34" spans="1:27" ht="24" x14ac:dyDescent="0.2">
      <c r="A34" s="223"/>
      <c r="B34" s="151" t="s">
        <v>94</v>
      </c>
      <c r="C34" s="154">
        <v>0.58188917066894608</v>
      </c>
      <c r="D34" s="154">
        <v>0.34689857458454409</v>
      </c>
      <c r="E34" s="154">
        <v>0.63166487500796142</v>
      </c>
      <c r="F34" s="154">
        <v>0.1570944709981659</v>
      </c>
      <c r="G34" s="154">
        <v>0.34936017931807339</v>
      </c>
      <c r="H34" s="154">
        <v>0.39785635428279731</v>
      </c>
      <c r="I34" s="154">
        <v>3.6074306472633266E-15</v>
      </c>
      <c r="J34" s="154">
        <v>5.087141722038902E-18</v>
      </c>
      <c r="K34" s="154">
        <v>1.7366752046507555E-17</v>
      </c>
      <c r="L34" s="154">
        <v>8.7147254663012305E-16</v>
      </c>
      <c r="M34" s="155"/>
      <c r="N34" s="154">
        <v>1.200766623464748E-2</v>
      </c>
      <c r="O34" s="154">
        <v>7.1721621309363882E-8</v>
      </c>
      <c r="P34" s="154">
        <v>2.2682093247382686E-9</v>
      </c>
      <c r="Q34" s="154">
        <v>1.0708310581752421E-8</v>
      </c>
      <c r="R34" s="154">
        <v>0.33367872078188665</v>
      </c>
      <c r="S34" s="154">
        <v>1.0629918281882327E-9</v>
      </c>
      <c r="T34" s="154">
        <v>8.178067530604313E-16</v>
      </c>
      <c r="AA34"/>
    </row>
    <row r="35" spans="1:27" x14ac:dyDescent="0.2">
      <c r="A35" s="223"/>
      <c r="B35" s="151" t="s">
        <v>54</v>
      </c>
      <c r="C35" s="152">
        <v>110</v>
      </c>
      <c r="D35" s="152">
        <v>110</v>
      </c>
      <c r="E35" s="152">
        <v>110</v>
      </c>
      <c r="F35" s="152">
        <v>110</v>
      </c>
      <c r="G35" s="152">
        <v>110</v>
      </c>
      <c r="H35" s="152">
        <v>110</v>
      </c>
      <c r="I35" s="152">
        <v>110</v>
      </c>
      <c r="J35" s="152">
        <v>110</v>
      </c>
      <c r="K35" s="152">
        <v>110</v>
      </c>
      <c r="L35" s="152">
        <v>110</v>
      </c>
      <c r="M35" s="152">
        <v>110</v>
      </c>
      <c r="N35" s="152">
        <v>110</v>
      </c>
      <c r="O35" s="152">
        <v>110</v>
      </c>
      <c r="P35" s="152">
        <v>110</v>
      </c>
      <c r="Q35" s="152">
        <v>110</v>
      </c>
      <c r="R35" s="152">
        <v>110</v>
      </c>
      <c r="S35" s="152">
        <v>110</v>
      </c>
      <c r="T35" s="152">
        <v>110</v>
      </c>
      <c r="AA35"/>
    </row>
    <row r="36" spans="1:27" ht="36" x14ac:dyDescent="0.2">
      <c r="A36" s="223" t="s">
        <v>83</v>
      </c>
      <c r="B36" s="151" t="s">
        <v>93</v>
      </c>
      <c r="C36" s="154">
        <v>3.5170706264850242E-2</v>
      </c>
      <c r="D36" s="154">
        <v>-7.4362924362012445E-2</v>
      </c>
      <c r="E36" s="154">
        <v>0.17241501738266854</v>
      </c>
      <c r="F36" s="154">
        <v>-9.4432655327884807E-2</v>
      </c>
      <c r="G36" s="154">
        <v>0.15208173144037634</v>
      </c>
      <c r="H36" s="154">
        <v>1.0268133582090656E-3</v>
      </c>
      <c r="I36" s="154">
        <v>0.16402727409997944</v>
      </c>
      <c r="J36" s="153" t="s">
        <v>238</v>
      </c>
      <c r="K36" s="154">
        <v>4.9136512423944796E-2</v>
      </c>
      <c r="L36" s="154">
        <v>0.1346536611816673</v>
      </c>
      <c r="M36" s="153" t="s">
        <v>329</v>
      </c>
      <c r="N36" s="152">
        <v>1</v>
      </c>
      <c r="O36" s="153" t="s">
        <v>234</v>
      </c>
      <c r="P36" s="153" t="s">
        <v>258</v>
      </c>
      <c r="Q36" s="154">
        <v>-3.1791008893935192E-2</v>
      </c>
      <c r="R36" s="154">
        <v>1.7223308012898925E-2</v>
      </c>
      <c r="S36" s="154">
        <v>0.11331282442353066</v>
      </c>
      <c r="T36" s="153" t="s">
        <v>231</v>
      </c>
      <c r="AA36"/>
    </row>
    <row r="37" spans="1:27" ht="24" x14ac:dyDescent="0.2">
      <c r="A37" s="223"/>
      <c r="B37" s="151" t="s">
        <v>94</v>
      </c>
      <c r="C37" s="154">
        <v>0.71528119859927575</v>
      </c>
      <c r="D37" s="154">
        <v>0.44006390051595423</v>
      </c>
      <c r="E37" s="154">
        <v>7.1677544779778501E-2</v>
      </c>
      <c r="F37" s="154">
        <v>0.32644531007999367</v>
      </c>
      <c r="G37" s="154">
        <v>0.11272428218941508</v>
      </c>
      <c r="H37" s="154">
        <v>0.99150565173778171</v>
      </c>
      <c r="I37" s="154">
        <v>8.6841730230107661E-2</v>
      </c>
      <c r="J37" s="154">
        <v>1.320840444180418E-2</v>
      </c>
      <c r="K37" s="154">
        <v>0.61021322831683733</v>
      </c>
      <c r="L37" s="154">
        <v>0.16075917947105975</v>
      </c>
      <c r="M37" s="154">
        <v>1.200766623464748E-2</v>
      </c>
      <c r="N37" s="155"/>
      <c r="O37" s="154">
        <v>3.7917371735222111E-2</v>
      </c>
      <c r="P37" s="154">
        <v>3.1712558756209944E-2</v>
      </c>
      <c r="Q37" s="154">
        <v>0.74162561683067896</v>
      </c>
      <c r="R37" s="154">
        <v>0.8582602127188087</v>
      </c>
      <c r="S37" s="154">
        <v>0.23853384103697325</v>
      </c>
      <c r="T37" s="154">
        <v>8.3808275673656998E-4</v>
      </c>
      <c r="AA37"/>
    </row>
    <row r="38" spans="1:27" x14ac:dyDescent="0.2">
      <c r="A38" s="223"/>
      <c r="B38" s="151" t="s">
        <v>54</v>
      </c>
      <c r="C38" s="152">
        <v>110</v>
      </c>
      <c r="D38" s="152">
        <v>110</v>
      </c>
      <c r="E38" s="152">
        <v>110</v>
      </c>
      <c r="F38" s="152">
        <v>110</v>
      </c>
      <c r="G38" s="152">
        <v>110</v>
      </c>
      <c r="H38" s="152">
        <v>110</v>
      </c>
      <c r="I38" s="152">
        <v>110</v>
      </c>
      <c r="J38" s="152">
        <v>110</v>
      </c>
      <c r="K38" s="152">
        <v>110</v>
      </c>
      <c r="L38" s="152">
        <v>110</v>
      </c>
      <c r="M38" s="152">
        <v>110</v>
      </c>
      <c r="N38" s="152">
        <v>110</v>
      </c>
      <c r="O38" s="152">
        <v>110</v>
      </c>
      <c r="P38" s="152">
        <v>110</v>
      </c>
      <c r="Q38" s="152">
        <v>110</v>
      </c>
      <c r="R38" s="152">
        <v>110</v>
      </c>
      <c r="S38" s="152">
        <v>110</v>
      </c>
      <c r="T38" s="152">
        <v>110</v>
      </c>
      <c r="AA38"/>
    </row>
    <row r="39" spans="1:27" ht="36" x14ac:dyDescent="0.2">
      <c r="A39" s="223" t="s">
        <v>84</v>
      </c>
      <c r="B39" s="151" t="s">
        <v>93</v>
      </c>
      <c r="C39" s="154">
        <v>-1.7515468476725773E-2</v>
      </c>
      <c r="D39" s="154">
        <v>-8.9660541860294971E-2</v>
      </c>
      <c r="E39" s="154">
        <v>1.9484002775094413E-2</v>
      </c>
      <c r="F39" s="154">
        <v>-8.9106989184762744E-2</v>
      </c>
      <c r="G39" s="154">
        <v>4.9484435272963232E-3</v>
      </c>
      <c r="H39" s="154">
        <v>-8.9139235540973846E-2</v>
      </c>
      <c r="I39" s="153" t="s">
        <v>101</v>
      </c>
      <c r="J39" s="153" t="s">
        <v>189</v>
      </c>
      <c r="K39" s="153" t="s">
        <v>327</v>
      </c>
      <c r="L39" s="153" t="s">
        <v>100</v>
      </c>
      <c r="M39" s="153" t="s">
        <v>112</v>
      </c>
      <c r="N39" s="153" t="s">
        <v>234</v>
      </c>
      <c r="O39" s="152">
        <v>1</v>
      </c>
      <c r="P39" s="153" t="s">
        <v>152</v>
      </c>
      <c r="Q39" s="153" t="s">
        <v>110</v>
      </c>
      <c r="R39" s="154">
        <v>-0.12744969596523806</v>
      </c>
      <c r="S39" s="153" t="s">
        <v>330</v>
      </c>
      <c r="T39" s="153" t="s">
        <v>114</v>
      </c>
      <c r="AA39"/>
    </row>
    <row r="40" spans="1:27" ht="24" x14ac:dyDescent="0.2">
      <c r="A40" s="223"/>
      <c r="B40" s="151" t="s">
        <v>94</v>
      </c>
      <c r="C40" s="154">
        <v>0.85588160639475663</v>
      </c>
      <c r="D40" s="154">
        <v>0.35159329610922252</v>
      </c>
      <c r="E40" s="154">
        <v>0.83988957777939854</v>
      </c>
      <c r="F40" s="154">
        <v>0.35458672359701393</v>
      </c>
      <c r="G40" s="154">
        <v>0.9590807736811634</v>
      </c>
      <c r="H40" s="154">
        <v>0.3544119120551954</v>
      </c>
      <c r="I40" s="154">
        <v>1.4893043818911873E-6</v>
      </c>
      <c r="J40" s="154">
        <v>1.2885602218850205E-8</v>
      </c>
      <c r="K40" s="154">
        <v>4.9725282472769327E-7</v>
      </c>
      <c r="L40" s="154">
        <v>3.1832830330521684E-7</v>
      </c>
      <c r="M40" s="154">
        <v>7.1721621309363882E-8</v>
      </c>
      <c r="N40" s="154">
        <v>3.7917371735222111E-2</v>
      </c>
      <c r="O40" s="155"/>
      <c r="P40" s="154">
        <v>5.2197771636646089E-11</v>
      </c>
      <c r="Q40" s="154">
        <v>8.4352527013565778E-12</v>
      </c>
      <c r="R40" s="154">
        <v>0.1845577049490103</v>
      </c>
      <c r="S40" s="154">
        <v>3.3983381501005121E-6</v>
      </c>
      <c r="T40" s="154">
        <v>9.365994983507882E-12</v>
      </c>
      <c r="AA40"/>
    </row>
    <row r="41" spans="1:27" x14ac:dyDescent="0.2">
      <c r="A41" s="223"/>
      <c r="B41" s="151" t="s">
        <v>54</v>
      </c>
      <c r="C41" s="152">
        <v>110</v>
      </c>
      <c r="D41" s="152">
        <v>110</v>
      </c>
      <c r="E41" s="152">
        <v>110</v>
      </c>
      <c r="F41" s="152">
        <v>110</v>
      </c>
      <c r="G41" s="152">
        <v>110</v>
      </c>
      <c r="H41" s="152">
        <v>110</v>
      </c>
      <c r="I41" s="152">
        <v>110</v>
      </c>
      <c r="J41" s="152">
        <v>110</v>
      </c>
      <c r="K41" s="152">
        <v>110</v>
      </c>
      <c r="L41" s="152">
        <v>110</v>
      </c>
      <c r="M41" s="152">
        <v>110</v>
      </c>
      <c r="N41" s="152">
        <v>110</v>
      </c>
      <c r="O41" s="152">
        <v>110</v>
      </c>
      <c r="P41" s="152">
        <v>110</v>
      </c>
      <c r="Q41" s="152">
        <v>110</v>
      </c>
      <c r="R41" s="152">
        <v>110</v>
      </c>
      <c r="S41" s="152">
        <v>110</v>
      </c>
      <c r="T41" s="152">
        <v>110</v>
      </c>
      <c r="AA41"/>
    </row>
    <row r="42" spans="1:27" ht="36" x14ac:dyDescent="0.2">
      <c r="A42" s="223" t="s">
        <v>85</v>
      </c>
      <c r="B42" s="151" t="s">
        <v>93</v>
      </c>
      <c r="C42" s="154">
        <v>-3.7398271741135317E-2</v>
      </c>
      <c r="D42" s="154">
        <v>-9.4383418224811069E-2</v>
      </c>
      <c r="E42" s="153" t="s">
        <v>233</v>
      </c>
      <c r="F42" s="154">
        <v>-6.2020180064966221E-2</v>
      </c>
      <c r="G42" s="154">
        <v>7.3804542176629753E-2</v>
      </c>
      <c r="H42" s="154">
        <v>-0.12986561700907009</v>
      </c>
      <c r="I42" s="153" t="s">
        <v>98</v>
      </c>
      <c r="J42" s="153" t="s">
        <v>108</v>
      </c>
      <c r="K42" s="153" t="s">
        <v>181</v>
      </c>
      <c r="L42" s="153" t="s">
        <v>106</v>
      </c>
      <c r="M42" s="153" t="s">
        <v>180</v>
      </c>
      <c r="N42" s="153" t="s">
        <v>258</v>
      </c>
      <c r="O42" s="153" t="s">
        <v>152</v>
      </c>
      <c r="P42" s="152">
        <v>1</v>
      </c>
      <c r="Q42" s="153" t="s">
        <v>187</v>
      </c>
      <c r="R42" s="154">
        <v>-3.5721117665631179E-3</v>
      </c>
      <c r="S42" s="153" t="s">
        <v>99</v>
      </c>
      <c r="T42" s="153" t="s">
        <v>169</v>
      </c>
      <c r="AA42"/>
    </row>
    <row r="43" spans="1:27" ht="24" x14ac:dyDescent="0.2">
      <c r="A43" s="223"/>
      <c r="B43" s="151" t="s">
        <v>94</v>
      </c>
      <c r="C43" s="154">
        <v>0.69809638704735288</v>
      </c>
      <c r="D43" s="154">
        <v>0.32669874490924777</v>
      </c>
      <c r="E43" s="154">
        <v>3.0896330452819268E-2</v>
      </c>
      <c r="F43" s="154">
        <v>0.5197942929767404</v>
      </c>
      <c r="G43" s="154">
        <v>0.44351454459437045</v>
      </c>
      <c r="H43" s="154">
        <v>0.17630600079421493</v>
      </c>
      <c r="I43" s="154">
        <v>8.4503172592878062E-9</v>
      </c>
      <c r="J43" s="154">
        <v>1.5002337587458204E-9</v>
      </c>
      <c r="K43" s="154">
        <v>2.4548170114099544E-11</v>
      </c>
      <c r="L43" s="154">
        <v>3.5731196202982905E-11</v>
      </c>
      <c r="M43" s="154">
        <v>2.2682093247382686E-9</v>
      </c>
      <c r="N43" s="154">
        <v>3.1712558756209944E-2</v>
      </c>
      <c r="O43" s="154">
        <v>5.2197771636646089E-11</v>
      </c>
      <c r="P43" s="155"/>
      <c r="Q43" s="154">
        <v>1.3166609003827205E-8</v>
      </c>
      <c r="R43" s="154">
        <v>0.97045569430997403</v>
      </c>
      <c r="S43" s="154">
        <v>1.7981067919719273E-6</v>
      </c>
      <c r="T43" s="154">
        <v>1.2493384156778007E-11</v>
      </c>
      <c r="AA43"/>
    </row>
    <row r="44" spans="1:27" x14ac:dyDescent="0.2">
      <c r="A44" s="223"/>
      <c r="B44" s="151" t="s">
        <v>54</v>
      </c>
      <c r="C44" s="152">
        <v>110</v>
      </c>
      <c r="D44" s="152">
        <v>110</v>
      </c>
      <c r="E44" s="152">
        <v>110</v>
      </c>
      <c r="F44" s="152">
        <v>110</v>
      </c>
      <c r="G44" s="152">
        <v>110</v>
      </c>
      <c r="H44" s="152">
        <v>110</v>
      </c>
      <c r="I44" s="152">
        <v>110</v>
      </c>
      <c r="J44" s="152">
        <v>110</v>
      </c>
      <c r="K44" s="152">
        <v>110</v>
      </c>
      <c r="L44" s="152">
        <v>110</v>
      </c>
      <c r="M44" s="152">
        <v>110</v>
      </c>
      <c r="N44" s="152">
        <v>110</v>
      </c>
      <c r="O44" s="152">
        <v>110</v>
      </c>
      <c r="P44" s="152">
        <v>110</v>
      </c>
      <c r="Q44" s="152">
        <v>110</v>
      </c>
      <c r="R44" s="152">
        <v>110</v>
      </c>
      <c r="S44" s="152">
        <v>110</v>
      </c>
      <c r="T44" s="152">
        <v>110</v>
      </c>
      <c r="AA44"/>
    </row>
    <row r="45" spans="1:27" ht="36" x14ac:dyDescent="0.2">
      <c r="A45" s="223" t="s">
        <v>86</v>
      </c>
      <c r="B45" s="151" t="s">
        <v>93</v>
      </c>
      <c r="C45" s="154">
        <v>-0.17920402681442954</v>
      </c>
      <c r="D45" s="154">
        <v>-0.10504122856695006</v>
      </c>
      <c r="E45" s="153" t="s">
        <v>318</v>
      </c>
      <c r="F45" s="154">
        <v>-0.11624046242945847</v>
      </c>
      <c r="G45" s="154">
        <v>-0.14952937035662944</v>
      </c>
      <c r="H45" s="154">
        <v>-0.11468706204037007</v>
      </c>
      <c r="I45" s="153" t="s">
        <v>166</v>
      </c>
      <c r="J45" s="153" t="s">
        <v>118</v>
      </c>
      <c r="K45" s="153" t="s">
        <v>160</v>
      </c>
      <c r="L45" s="153" t="s">
        <v>107</v>
      </c>
      <c r="M45" s="153" t="s">
        <v>115</v>
      </c>
      <c r="N45" s="154">
        <v>-3.1791008893935192E-2</v>
      </c>
      <c r="O45" s="153" t="s">
        <v>110</v>
      </c>
      <c r="P45" s="153" t="s">
        <v>187</v>
      </c>
      <c r="Q45" s="152">
        <v>1</v>
      </c>
      <c r="R45" s="154">
        <v>2.4694601837663418E-2</v>
      </c>
      <c r="S45" s="153" t="s">
        <v>198</v>
      </c>
      <c r="T45" s="153" t="s">
        <v>176</v>
      </c>
      <c r="AA45"/>
    </row>
    <row r="46" spans="1:27" ht="24" x14ac:dyDescent="0.2">
      <c r="A46" s="223"/>
      <c r="B46" s="151" t="s">
        <v>94</v>
      </c>
      <c r="C46" s="154">
        <v>6.1036449625124861E-2</v>
      </c>
      <c r="D46" s="154">
        <v>0.27477985638649172</v>
      </c>
      <c r="E46" s="154">
        <v>2.2458339835809891E-2</v>
      </c>
      <c r="F46" s="154">
        <v>0.22654081104049545</v>
      </c>
      <c r="G46" s="154">
        <v>0.11896290796020106</v>
      </c>
      <c r="H46" s="154">
        <v>0.23285038498055405</v>
      </c>
      <c r="I46" s="154">
        <v>5.1138067622898687E-7</v>
      </c>
      <c r="J46" s="154">
        <v>5.0300387747307814E-9</v>
      </c>
      <c r="K46" s="154">
        <v>6.3171025752488727E-11</v>
      </c>
      <c r="L46" s="154">
        <v>7.7449508371054988E-11</v>
      </c>
      <c r="M46" s="154">
        <v>1.0708310581752421E-8</v>
      </c>
      <c r="N46" s="154">
        <v>0.74162561683067896</v>
      </c>
      <c r="O46" s="154">
        <v>8.4352527013565778E-12</v>
      </c>
      <c r="P46" s="154">
        <v>1.3166609003827205E-8</v>
      </c>
      <c r="Q46" s="155"/>
      <c r="R46" s="154">
        <v>0.79788941692645654</v>
      </c>
      <c r="S46" s="154">
        <v>3.7160768594240076E-6</v>
      </c>
      <c r="T46" s="154">
        <v>5.3512253459151424E-9</v>
      </c>
      <c r="AA46"/>
    </row>
    <row r="47" spans="1:27" x14ac:dyDescent="0.2">
      <c r="A47" s="223"/>
      <c r="B47" s="151" t="s">
        <v>54</v>
      </c>
      <c r="C47" s="152">
        <v>110</v>
      </c>
      <c r="D47" s="152">
        <v>110</v>
      </c>
      <c r="E47" s="152">
        <v>110</v>
      </c>
      <c r="F47" s="152">
        <v>110</v>
      </c>
      <c r="G47" s="152">
        <v>110</v>
      </c>
      <c r="H47" s="152">
        <v>110</v>
      </c>
      <c r="I47" s="152">
        <v>110</v>
      </c>
      <c r="J47" s="152">
        <v>110</v>
      </c>
      <c r="K47" s="152">
        <v>110</v>
      </c>
      <c r="L47" s="152">
        <v>110</v>
      </c>
      <c r="M47" s="152">
        <v>110</v>
      </c>
      <c r="N47" s="152">
        <v>110</v>
      </c>
      <c r="O47" s="152">
        <v>110</v>
      </c>
      <c r="P47" s="152">
        <v>110</v>
      </c>
      <c r="Q47" s="152">
        <v>110</v>
      </c>
      <c r="R47" s="152">
        <v>110</v>
      </c>
      <c r="S47" s="152">
        <v>110</v>
      </c>
      <c r="T47" s="152">
        <v>110</v>
      </c>
      <c r="AA47"/>
    </row>
    <row r="48" spans="1:27" ht="36" x14ac:dyDescent="0.2">
      <c r="A48" s="223" t="s">
        <v>87</v>
      </c>
      <c r="B48" s="151" t="s">
        <v>93</v>
      </c>
      <c r="C48" s="153" t="s">
        <v>234</v>
      </c>
      <c r="D48" s="153" t="s">
        <v>287</v>
      </c>
      <c r="E48" s="154">
        <v>0.17282382437272928</v>
      </c>
      <c r="F48" s="154">
        <v>9.6446063915761299E-2</v>
      </c>
      <c r="G48" s="153" t="s">
        <v>321</v>
      </c>
      <c r="H48" s="154">
        <v>0.12881361082426407</v>
      </c>
      <c r="I48" s="154">
        <v>-4.8502878428916513E-2</v>
      </c>
      <c r="J48" s="154">
        <v>8.2665395338264985E-3</v>
      </c>
      <c r="K48" s="154">
        <v>-6.997509240500073E-2</v>
      </c>
      <c r="L48" s="154">
        <v>7.1702821100205941E-2</v>
      </c>
      <c r="M48" s="154">
        <v>-9.3036840408513732E-2</v>
      </c>
      <c r="N48" s="154">
        <v>1.7223308012898925E-2</v>
      </c>
      <c r="O48" s="154">
        <v>-0.12744969596523806</v>
      </c>
      <c r="P48" s="154">
        <v>-3.5721117665631179E-3</v>
      </c>
      <c r="Q48" s="154">
        <v>2.4694601837663418E-2</v>
      </c>
      <c r="R48" s="152">
        <v>1</v>
      </c>
      <c r="S48" s="154">
        <v>2.7613826326767652E-2</v>
      </c>
      <c r="T48" s="153" t="s">
        <v>219</v>
      </c>
      <c r="AA48"/>
    </row>
    <row r="49" spans="1:27" ht="24" x14ac:dyDescent="0.2">
      <c r="A49" s="223"/>
      <c r="B49" s="151" t="s">
        <v>94</v>
      </c>
      <c r="C49" s="154">
        <v>3.8309257059943348E-2</v>
      </c>
      <c r="D49" s="154">
        <v>2.9362336102756849E-3</v>
      </c>
      <c r="E49" s="154">
        <v>7.0996974217214195E-2</v>
      </c>
      <c r="F49" s="154">
        <v>0.31618978994662272</v>
      </c>
      <c r="G49" s="154">
        <v>4.4334811812392995E-2</v>
      </c>
      <c r="H49" s="154">
        <v>0.17986521397468366</v>
      </c>
      <c r="I49" s="154">
        <v>0.6148323536504231</v>
      </c>
      <c r="J49" s="154">
        <v>0.93169597069016352</v>
      </c>
      <c r="K49" s="154">
        <v>0.46758604761430156</v>
      </c>
      <c r="L49" s="154">
        <v>0.45663835288303045</v>
      </c>
      <c r="M49" s="154">
        <v>0.33367872078188665</v>
      </c>
      <c r="N49" s="154">
        <v>0.8582602127188087</v>
      </c>
      <c r="O49" s="154">
        <v>0.1845577049490103</v>
      </c>
      <c r="P49" s="154">
        <v>0.97045569430997403</v>
      </c>
      <c r="Q49" s="154">
        <v>0.79788941692645654</v>
      </c>
      <c r="R49" s="155"/>
      <c r="S49" s="154">
        <v>0.77460054114913901</v>
      </c>
      <c r="T49" s="154">
        <v>2.0579356493662566E-2</v>
      </c>
      <c r="AA49"/>
    </row>
    <row r="50" spans="1:27" x14ac:dyDescent="0.2">
      <c r="A50" s="223"/>
      <c r="B50" s="151" t="s">
        <v>54</v>
      </c>
      <c r="C50" s="152">
        <v>110</v>
      </c>
      <c r="D50" s="152">
        <v>110</v>
      </c>
      <c r="E50" s="152">
        <v>110</v>
      </c>
      <c r="F50" s="152">
        <v>110</v>
      </c>
      <c r="G50" s="152">
        <v>110</v>
      </c>
      <c r="H50" s="152">
        <v>110</v>
      </c>
      <c r="I50" s="152">
        <v>110</v>
      </c>
      <c r="J50" s="152">
        <v>110</v>
      </c>
      <c r="K50" s="152">
        <v>110</v>
      </c>
      <c r="L50" s="152">
        <v>110</v>
      </c>
      <c r="M50" s="152">
        <v>110</v>
      </c>
      <c r="N50" s="152">
        <v>110</v>
      </c>
      <c r="O50" s="152">
        <v>110</v>
      </c>
      <c r="P50" s="152">
        <v>110</v>
      </c>
      <c r="Q50" s="152">
        <v>110</v>
      </c>
      <c r="R50" s="152">
        <v>110</v>
      </c>
      <c r="S50" s="152">
        <v>110</v>
      </c>
      <c r="T50" s="152">
        <v>110</v>
      </c>
      <c r="AA50"/>
    </row>
    <row r="51" spans="1:27" ht="36" x14ac:dyDescent="0.2">
      <c r="A51" s="223" t="s">
        <v>88</v>
      </c>
      <c r="B51" s="151" t="s">
        <v>93</v>
      </c>
      <c r="C51" s="154">
        <v>-0.14787316092315214</v>
      </c>
      <c r="D51" s="154">
        <v>1.3764664897713528E-2</v>
      </c>
      <c r="E51" s="154">
        <v>-5.7986149930554232E-2</v>
      </c>
      <c r="F51" s="154">
        <v>2.8966187228457233E-2</v>
      </c>
      <c r="G51" s="154">
        <v>-9.9844165026436002E-4</v>
      </c>
      <c r="H51" s="154">
        <v>-9.3837490810363355E-2</v>
      </c>
      <c r="I51" s="153" t="s">
        <v>154</v>
      </c>
      <c r="J51" s="153" t="s">
        <v>253</v>
      </c>
      <c r="K51" s="153" t="s">
        <v>170</v>
      </c>
      <c r="L51" s="153" t="s">
        <v>162</v>
      </c>
      <c r="M51" s="153" t="s">
        <v>158</v>
      </c>
      <c r="N51" s="154">
        <v>0.11331282442353066</v>
      </c>
      <c r="O51" s="153" t="s">
        <v>330</v>
      </c>
      <c r="P51" s="153" t="s">
        <v>99</v>
      </c>
      <c r="Q51" s="153" t="s">
        <v>198</v>
      </c>
      <c r="R51" s="154">
        <v>2.7613826326767652E-2</v>
      </c>
      <c r="S51" s="152">
        <v>1</v>
      </c>
      <c r="T51" s="153" t="s">
        <v>161</v>
      </c>
      <c r="AA51"/>
    </row>
    <row r="52" spans="1:27" ht="24" x14ac:dyDescent="0.2">
      <c r="A52" s="223"/>
      <c r="B52" s="151" t="s">
        <v>94</v>
      </c>
      <c r="C52" s="154">
        <v>0.12315171924814905</v>
      </c>
      <c r="D52" s="154">
        <v>0.88650925071828313</v>
      </c>
      <c r="E52" s="154">
        <v>0.5473584396186264</v>
      </c>
      <c r="F52" s="154">
        <v>0.76387776845278732</v>
      </c>
      <c r="G52" s="154">
        <v>0.99174034926764065</v>
      </c>
      <c r="H52" s="154">
        <v>0.32951720264954498</v>
      </c>
      <c r="I52" s="154">
        <v>4.6081123161668602E-14</v>
      </c>
      <c r="J52" s="154">
        <v>7.605550029692453E-15</v>
      </c>
      <c r="K52" s="154">
        <v>1.8853673753155221E-10</v>
      </c>
      <c r="L52" s="154">
        <v>1.2292259593897346E-12</v>
      </c>
      <c r="M52" s="154">
        <v>1.0629918281882327E-9</v>
      </c>
      <c r="N52" s="154">
        <v>0.23853384103697325</v>
      </c>
      <c r="O52" s="154">
        <v>3.3983381501005121E-6</v>
      </c>
      <c r="P52" s="154">
        <v>1.7981067919719273E-6</v>
      </c>
      <c r="Q52" s="154">
        <v>3.7160768594240076E-6</v>
      </c>
      <c r="R52" s="154">
        <v>0.77460054114913901</v>
      </c>
      <c r="S52" s="155"/>
      <c r="T52" s="154">
        <v>4.9432442966773333E-13</v>
      </c>
      <c r="AA52"/>
    </row>
    <row r="53" spans="1:27" x14ac:dyDescent="0.2">
      <c r="A53" s="223"/>
      <c r="B53" s="151" t="s">
        <v>54</v>
      </c>
      <c r="C53" s="152">
        <v>110</v>
      </c>
      <c r="D53" s="152">
        <v>110</v>
      </c>
      <c r="E53" s="152">
        <v>110</v>
      </c>
      <c r="F53" s="152">
        <v>110</v>
      </c>
      <c r="G53" s="152">
        <v>110</v>
      </c>
      <c r="H53" s="152">
        <v>110</v>
      </c>
      <c r="I53" s="152">
        <v>110</v>
      </c>
      <c r="J53" s="152">
        <v>110</v>
      </c>
      <c r="K53" s="152">
        <v>110</v>
      </c>
      <c r="L53" s="152">
        <v>110</v>
      </c>
      <c r="M53" s="152">
        <v>110</v>
      </c>
      <c r="N53" s="152">
        <v>110</v>
      </c>
      <c r="O53" s="152">
        <v>110</v>
      </c>
      <c r="P53" s="152">
        <v>110</v>
      </c>
      <c r="Q53" s="152">
        <v>110</v>
      </c>
      <c r="R53" s="152">
        <v>110</v>
      </c>
      <c r="S53" s="152">
        <v>110</v>
      </c>
      <c r="T53" s="152">
        <v>110</v>
      </c>
      <c r="AA53"/>
    </row>
    <row r="54" spans="1:27" ht="36" x14ac:dyDescent="0.2">
      <c r="A54" s="229" t="s">
        <v>21</v>
      </c>
      <c r="B54" s="151" t="s">
        <v>93</v>
      </c>
      <c r="C54" s="153" t="s">
        <v>267</v>
      </c>
      <c r="D54" s="153" t="s">
        <v>240</v>
      </c>
      <c r="E54" s="153" t="s">
        <v>319</v>
      </c>
      <c r="F54" s="153" t="s">
        <v>286</v>
      </c>
      <c r="G54" s="153" t="s">
        <v>254</v>
      </c>
      <c r="H54" s="153" t="s">
        <v>243</v>
      </c>
      <c r="I54" s="153" t="s">
        <v>326</v>
      </c>
      <c r="J54" s="153" t="s">
        <v>201</v>
      </c>
      <c r="K54" s="153" t="s">
        <v>193</v>
      </c>
      <c r="L54" s="153" t="s">
        <v>133</v>
      </c>
      <c r="M54" s="153" t="s">
        <v>249</v>
      </c>
      <c r="N54" s="153" t="s">
        <v>231</v>
      </c>
      <c r="O54" s="153" t="s">
        <v>114</v>
      </c>
      <c r="P54" s="153" t="s">
        <v>169</v>
      </c>
      <c r="Q54" s="153" t="s">
        <v>176</v>
      </c>
      <c r="R54" s="153" t="s">
        <v>219</v>
      </c>
      <c r="S54" s="153" t="s">
        <v>161</v>
      </c>
      <c r="T54" s="152">
        <v>1</v>
      </c>
      <c r="AA54"/>
    </row>
    <row r="55" spans="1:27" ht="24" x14ac:dyDescent="0.2">
      <c r="A55" s="229"/>
      <c r="B55" s="151" t="s">
        <v>94</v>
      </c>
      <c r="C55" s="154">
        <v>1.4623949600675765E-2</v>
      </c>
      <c r="D55" s="154">
        <v>6.243310669324445E-3</v>
      </c>
      <c r="E55" s="154">
        <v>8.5065837425501653E-3</v>
      </c>
      <c r="F55" s="154">
        <v>2.3643785990642537E-2</v>
      </c>
      <c r="G55" s="154">
        <v>1.7275859632613307E-4</v>
      </c>
      <c r="H55" s="154">
        <v>2.0684667588087031E-2</v>
      </c>
      <c r="I55" s="154">
        <v>4.7730864687558048E-17</v>
      </c>
      <c r="J55" s="154">
        <v>4.2884481453593353E-20</v>
      </c>
      <c r="K55" s="154">
        <v>1.796541463320053E-17</v>
      </c>
      <c r="L55" s="154">
        <v>8.8852980975336339E-18</v>
      </c>
      <c r="M55" s="154">
        <v>8.178067530604313E-16</v>
      </c>
      <c r="N55" s="154">
        <v>8.3808275673656998E-4</v>
      </c>
      <c r="O55" s="154">
        <v>9.365994983507882E-12</v>
      </c>
      <c r="P55" s="154">
        <v>1.2493384156778007E-11</v>
      </c>
      <c r="Q55" s="154">
        <v>5.3512253459151424E-9</v>
      </c>
      <c r="R55" s="154">
        <v>2.0579356493662566E-2</v>
      </c>
      <c r="S55" s="154">
        <v>4.9432442966773333E-13</v>
      </c>
      <c r="T55" s="155"/>
      <c r="AA55"/>
    </row>
    <row r="56" spans="1:27" x14ac:dyDescent="0.2">
      <c r="A56" s="229"/>
      <c r="B56" s="151" t="s">
        <v>54</v>
      </c>
      <c r="C56" s="152">
        <v>110</v>
      </c>
      <c r="D56" s="152">
        <v>110</v>
      </c>
      <c r="E56" s="152">
        <v>110</v>
      </c>
      <c r="F56" s="152">
        <v>110</v>
      </c>
      <c r="G56" s="152">
        <v>110</v>
      </c>
      <c r="H56" s="152">
        <v>110</v>
      </c>
      <c r="I56" s="152">
        <v>110</v>
      </c>
      <c r="J56" s="152">
        <v>110</v>
      </c>
      <c r="K56" s="152">
        <v>110</v>
      </c>
      <c r="L56" s="152">
        <v>110</v>
      </c>
      <c r="M56" s="152">
        <v>110</v>
      </c>
      <c r="N56" s="152">
        <v>110</v>
      </c>
      <c r="O56" s="152">
        <v>110</v>
      </c>
      <c r="P56" s="152">
        <v>110</v>
      </c>
      <c r="Q56" s="152">
        <v>110</v>
      </c>
      <c r="R56" s="152">
        <v>110</v>
      </c>
      <c r="S56" s="152">
        <v>110</v>
      </c>
      <c r="T56" s="152">
        <v>110</v>
      </c>
      <c r="AA56"/>
    </row>
    <row r="57" spans="1:27" x14ac:dyDescent="0.2">
      <c r="A57" s="225" t="s">
        <v>95</v>
      </c>
      <c r="B57" s="225"/>
      <c r="C57" s="225"/>
      <c r="D57" s="225"/>
      <c r="E57" s="225"/>
      <c r="F57" s="225"/>
      <c r="G57" s="225"/>
      <c r="H57" s="225"/>
      <c r="I57" s="225"/>
      <c r="J57" s="225"/>
      <c r="K57" s="225"/>
      <c r="L57" s="225"/>
      <c r="M57" s="225"/>
      <c r="N57" s="225"/>
      <c r="O57" s="225"/>
      <c r="P57" s="225"/>
      <c r="Q57" s="225"/>
      <c r="R57" s="225"/>
      <c r="S57" s="225"/>
      <c r="T57" s="225"/>
      <c r="AA57"/>
    </row>
    <row r="58" spans="1:27" x14ac:dyDescent="0.2">
      <c r="A58" s="225" t="s">
        <v>96</v>
      </c>
      <c r="B58" s="225"/>
      <c r="C58" s="225"/>
      <c r="D58" s="225"/>
      <c r="E58" s="225"/>
      <c r="F58" s="225"/>
      <c r="G58" s="225"/>
      <c r="H58" s="225"/>
      <c r="I58" s="225"/>
      <c r="J58" s="225"/>
      <c r="K58" s="225"/>
      <c r="L58" s="225"/>
      <c r="M58" s="225"/>
      <c r="N58" s="225"/>
      <c r="O58" s="225"/>
      <c r="P58" s="225"/>
      <c r="Q58" s="225"/>
      <c r="R58" s="225"/>
      <c r="S58" s="225"/>
      <c r="T58" s="225"/>
      <c r="AA58"/>
    </row>
    <row r="59" spans="1:27" ht="15" x14ac:dyDescent="0.2">
      <c r="A59" s="110"/>
      <c r="AA59"/>
    </row>
    <row r="60" spans="1:27" ht="15" customHeight="1" x14ac:dyDescent="0.2">
      <c r="A60" s="110"/>
      <c r="C60" s="227" t="s">
        <v>137</v>
      </c>
      <c r="D60" s="227"/>
      <c r="E60" s="227"/>
      <c r="F60" s="227"/>
      <c r="G60" s="37"/>
      <c r="H60" s="227" t="s">
        <v>143</v>
      </c>
      <c r="I60" s="227"/>
      <c r="K60" s="227" t="s">
        <v>146</v>
      </c>
      <c r="L60" s="227"/>
      <c r="M60" s="227"/>
      <c r="N60" s="227"/>
      <c r="O60" s="227"/>
      <c r="AA60"/>
    </row>
    <row r="61" spans="1:27" ht="48" x14ac:dyDescent="0.2">
      <c r="A61" s="110"/>
      <c r="C61" s="228" t="s">
        <v>69</v>
      </c>
      <c r="D61" s="228"/>
      <c r="E61" s="38" t="s">
        <v>54</v>
      </c>
      <c r="F61" s="40" t="s">
        <v>138</v>
      </c>
      <c r="G61" s="37"/>
      <c r="H61" s="38" t="s">
        <v>144</v>
      </c>
      <c r="I61" s="40" t="s">
        <v>145</v>
      </c>
      <c r="K61" s="228" t="s">
        <v>69</v>
      </c>
      <c r="L61" s="38" t="s">
        <v>147</v>
      </c>
      <c r="M61" s="39" t="s">
        <v>148</v>
      </c>
      <c r="N61" s="39" t="s">
        <v>149</v>
      </c>
      <c r="O61" s="40" t="s">
        <v>150</v>
      </c>
      <c r="AA61"/>
    </row>
    <row r="62" spans="1:27" ht="15" x14ac:dyDescent="0.2">
      <c r="A62" s="110"/>
      <c r="C62" s="230" t="s">
        <v>139</v>
      </c>
      <c r="D62" s="107" t="s">
        <v>140</v>
      </c>
      <c r="E62" s="41">
        <v>110</v>
      </c>
      <c r="F62" s="46">
        <v>100</v>
      </c>
      <c r="G62" s="37"/>
      <c r="H62" s="156">
        <v>0.82320525884136586</v>
      </c>
      <c r="I62" s="157">
        <v>17</v>
      </c>
      <c r="K62" s="107" t="s">
        <v>72</v>
      </c>
      <c r="L62" s="158">
        <v>60.754545454545458</v>
      </c>
      <c r="M62" s="42">
        <v>82.572226855713481</v>
      </c>
      <c r="N62" s="42">
        <v>5.0150846327896799E-2</v>
      </c>
      <c r="O62" s="159">
        <v>0.83048304733507772</v>
      </c>
      <c r="AA62"/>
    </row>
    <row r="63" spans="1:27" ht="15" x14ac:dyDescent="0.2">
      <c r="A63" s="110"/>
      <c r="C63" s="231"/>
      <c r="D63" s="108" t="s">
        <v>178</v>
      </c>
      <c r="E63" s="47">
        <v>0</v>
      </c>
      <c r="F63" s="48">
        <v>0</v>
      </c>
      <c r="G63" s="37"/>
      <c r="H63" s="37"/>
      <c r="K63" s="108" t="s">
        <v>73</v>
      </c>
      <c r="L63" s="160">
        <v>60.9</v>
      </c>
      <c r="M63" s="43">
        <v>82.384403669725089</v>
      </c>
      <c r="N63" s="43">
        <v>7.1855836634366468E-2</v>
      </c>
      <c r="O63" s="44">
        <v>0.82911094035939614</v>
      </c>
      <c r="AA63"/>
    </row>
    <row r="64" spans="1:27" ht="15" x14ac:dyDescent="0.2">
      <c r="A64" s="110"/>
      <c r="C64" s="232"/>
      <c r="D64" s="109" t="s">
        <v>141</v>
      </c>
      <c r="E64" s="45">
        <v>110</v>
      </c>
      <c r="F64" s="49">
        <v>100</v>
      </c>
      <c r="G64" s="37"/>
      <c r="H64" s="37"/>
      <c r="K64" s="108" t="s">
        <v>74</v>
      </c>
      <c r="L64" s="160">
        <v>60.872727272727275</v>
      </c>
      <c r="M64" s="43">
        <v>83.011175979983648</v>
      </c>
      <c r="N64" s="43">
        <v>2.5056011249613413E-2</v>
      </c>
      <c r="O64" s="44">
        <v>0.83090995313994609</v>
      </c>
      <c r="AA64"/>
    </row>
    <row r="65" spans="1:27" ht="15" x14ac:dyDescent="0.2">
      <c r="A65" s="110"/>
      <c r="C65" s="233" t="s">
        <v>142</v>
      </c>
      <c r="D65" s="233"/>
      <c r="E65" s="233"/>
      <c r="F65" s="233"/>
      <c r="G65" s="37"/>
      <c r="H65" s="37"/>
      <c r="K65" s="108" t="s">
        <v>75</v>
      </c>
      <c r="L65" s="160">
        <v>60.772727272727273</v>
      </c>
      <c r="M65" s="43">
        <v>83.021267723102923</v>
      </c>
      <c r="N65" s="43">
        <v>2.6015819798139959E-2</v>
      </c>
      <c r="O65" s="44">
        <v>0.83071465287021551</v>
      </c>
      <c r="AA65"/>
    </row>
    <row r="66" spans="1:27" ht="15" x14ac:dyDescent="0.2">
      <c r="A66" s="110"/>
      <c r="C66" s="37"/>
      <c r="D66" s="37"/>
      <c r="E66" s="37"/>
      <c r="F66" s="37"/>
      <c r="G66" s="37"/>
      <c r="H66" s="37"/>
      <c r="K66" s="108" t="s">
        <v>76</v>
      </c>
      <c r="L66" s="160">
        <v>60.727272727272727</v>
      </c>
      <c r="M66" s="43">
        <v>81.429524603836853</v>
      </c>
      <c r="N66" s="43">
        <v>0.14727616761214415</v>
      </c>
      <c r="O66" s="44">
        <v>0.82610784494472644</v>
      </c>
      <c r="AA66"/>
    </row>
    <row r="67" spans="1:27" ht="15" x14ac:dyDescent="0.2">
      <c r="A67" s="110"/>
      <c r="E67" s="37"/>
      <c r="F67" s="37"/>
      <c r="G67" s="37"/>
      <c r="H67" s="37"/>
      <c r="K67" s="108" t="s">
        <v>77</v>
      </c>
      <c r="L67" s="160">
        <v>60.800000000000004</v>
      </c>
      <c r="M67" s="43">
        <v>82.913761467890225</v>
      </c>
      <c r="N67" s="43">
        <v>3.1678813125301832E-2</v>
      </c>
      <c r="O67" s="44">
        <v>0.83071021805199108</v>
      </c>
      <c r="AA67"/>
    </row>
    <row r="68" spans="1:27" ht="15" x14ac:dyDescent="0.2">
      <c r="A68" s="110"/>
      <c r="E68" s="37"/>
      <c r="F68" s="37"/>
      <c r="G68" s="37"/>
      <c r="H68" s="37"/>
      <c r="K68" s="108" t="s">
        <v>78</v>
      </c>
      <c r="L68" s="160">
        <v>61.327272727272728</v>
      </c>
      <c r="M68" s="43">
        <v>68.717597998332252</v>
      </c>
      <c r="N68" s="43">
        <v>0.69245244227259373</v>
      </c>
      <c r="O68" s="44">
        <v>0.79562030802193839</v>
      </c>
      <c r="AA68"/>
    </row>
    <row r="69" spans="1:27" ht="15" x14ac:dyDescent="0.2">
      <c r="A69" s="110"/>
      <c r="E69" s="37"/>
      <c r="F69" s="37"/>
      <c r="G69" s="37"/>
      <c r="H69" s="37"/>
      <c r="K69" s="108" t="s">
        <v>79</v>
      </c>
      <c r="L69" s="160">
        <v>61.509090909090908</v>
      </c>
      <c r="M69" s="43">
        <v>65.591659716430726</v>
      </c>
      <c r="N69" s="43">
        <v>0.75215633840037843</v>
      </c>
      <c r="O69" s="44">
        <v>0.78913183901206096</v>
      </c>
      <c r="AA69"/>
    </row>
    <row r="70" spans="1:27" ht="15" x14ac:dyDescent="0.2">
      <c r="A70" s="110"/>
      <c r="C70" s="37"/>
      <c r="D70" s="37"/>
      <c r="E70" s="37"/>
      <c r="F70" s="37"/>
      <c r="G70" s="37"/>
      <c r="H70" s="37"/>
      <c r="K70" s="108" t="s">
        <v>80</v>
      </c>
      <c r="L70" s="160">
        <v>61.445454545454545</v>
      </c>
      <c r="M70" s="43">
        <v>68.175896580484078</v>
      </c>
      <c r="N70" s="43">
        <v>0.71132246733845983</v>
      </c>
      <c r="O70" s="44">
        <v>0.79406040157616264</v>
      </c>
      <c r="AA70"/>
    </row>
    <row r="71" spans="1:27" ht="15" x14ac:dyDescent="0.2">
      <c r="A71" s="110"/>
      <c r="H71" s="37"/>
      <c r="K71" s="108" t="s">
        <v>81</v>
      </c>
      <c r="L71" s="160">
        <v>61.527272727272731</v>
      </c>
      <c r="M71" s="43">
        <v>67.168974145121254</v>
      </c>
      <c r="N71" s="43">
        <v>0.73717015786380202</v>
      </c>
      <c r="O71" s="44">
        <v>0.79158566729082269</v>
      </c>
      <c r="AA71"/>
    </row>
    <row r="72" spans="1:27" ht="15" x14ac:dyDescent="0.2">
      <c r="A72" s="110"/>
      <c r="H72" s="37"/>
      <c r="K72" s="108" t="s">
        <v>82</v>
      </c>
      <c r="L72" s="160">
        <v>61.581818181818186</v>
      </c>
      <c r="M72" s="43">
        <v>67.529941618015386</v>
      </c>
      <c r="N72" s="43">
        <v>0.69356036307389857</v>
      </c>
      <c r="O72" s="44">
        <v>0.79448937280881748</v>
      </c>
      <c r="AA72"/>
    </row>
    <row r="73" spans="1:27" ht="15" x14ac:dyDescent="0.2">
      <c r="A73" s="110"/>
      <c r="H73" s="37"/>
      <c r="K73" s="108" t="s">
        <v>83</v>
      </c>
      <c r="L73" s="160">
        <v>61.345454545454544</v>
      </c>
      <c r="M73" s="43">
        <v>78.209841534612508</v>
      </c>
      <c r="N73" s="43">
        <v>0.19995455880680454</v>
      </c>
      <c r="O73" s="44">
        <v>0.82862155944388138</v>
      </c>
      <c r="AA73"/>
    </row>
    <row r="74" spans="1:27" ht="15" x14ac:dyDescent="0.2">
      <c r="A74" s="110"/>
      <c r="H74" s="37"/>
      <c r="K74" s="108" t="s">
        <v>84</v>
      </c>
      <c r="L74" s="160">
        <v>61.772727272727273</v>
      </c>
      <c r="M74" s="43">
        <v>71.479983319433188</v>
      </c>
      <c r="N74" s="43">
        <v>0.56649342878434839</v>
      </c>
      <c r="O74" s="44">
        <v>0.80466502147884222</v>
      </c>
      <c r="AA74"/>
    </row>
    <row r="75" spans="1:27" ht="15" customHeight="1" x14ac:dyDescent="0.2">
      <c r="A75" s="110"/>
      <c r="H75" s="37"/>
      <c r="K75" s="108" t="s">
        <v>85</v>
      </c>
      <c r="L75" s="160">
        <v>61.554545454545455</v>
      </c>
      <c r="M75" s="43">
        <v>70.579566305254687</v>
      </c>
      <c r="N75" s="43">
        <v>0.6121368985369231</v>
      </c>
      <c r="O75" s="44">
        <v>0.80155446761729421</v>
      </c>
      <c r="AA75"/>
    </row>
    <row r="76" spans="1:27" ht="15" customHeight="1" x14ac:dyDescent="0.2">
      <c r="A76" s="110"/>
      <c r="H76" s="37"/>
      <c r="K76" s="108" t="s">
        <v>86</v>
      </c>
      <c r="L76" s="160">
        <v>61.409090909090914</v>
      </c>
      <c r="M76" s="43">
        <v>71.840283569641741</v>
      </c>
      <c r="N76" s="43">
        <v>0.52086612116809505</v>
      </c>
      <c r="O76" s="44">
        <v>0.80756411819225038</v>
      </c>
      <c r="AA76"/>
    </row>
    <row r="77" spans="1:27" x14ac:dyDescent="0.2">
      <c r="H77" s="37"/>
      <c r="K77" s="108" t="s">
        <v>87</v>
      </c>
      <c r="L77" s="160">
        <v>60.927272727272729</v>
      </c>
      <c r="M77" s="43">
        <v>82.233194328607496</v>
      </c>
      <c r="N77" s="43">
        <v>6.2339279931078982E-2</v>
      </c>
      <c r="O77" s="44">
        <v>0.83079128362827048</v>
      </c>
    </row>
    <row r="78" spans="1:27" x14ac:dyDescent="0.2">
      <c r="H78" s="37"/>
      <c r="K78" s="109" t="s">
        <v>88</v>
      </c>
      <c r="L78" s="161">
        <v>61.5</v>
      </c>
      <c r="M78" s="162">
        <v>70.490825688073727</v>
      </c>
      <c r="N78" s="162">
        <v>0.62809321622178627</v>
      </c>
      <c r="O78" s="163">
        <v>0.80063512722066887</v>
      </c>
    </row>
    <row r="79" spans="1:27" x14ac:dyDescent="0.2">
      <c r="H79" s="37"/>
    </row>
    <row r="80" spans="1:27" x14ac:dyDescent="0.2">
      <c r="H80" s="37"/>
    </row>
    <row r="81" spans="8:8" x14ac:dyDescent="0.2">
      <c r="H81" s="37"/>
    </row>
    <row r="82" spans="8:8" x14ac:dyDescent="0.2">
      <c r="H82" s="37"/>
    </row>
    <row r="83" spans="8:8" x14ac:dyDescent="0.2">
      <c r="H83" s="37"/>
    </row>
    <row r="84" spans="8:8" x14ac:dyDescent="0.2">
      <c r="H84" s="37"/>
    </row>
    <row r="85" spans="8:8" x14ac:dyDescent="0.2">
      <c r="H85" s="37"/>
    </row>
    <row r="86" spans="8:8" x14ac:dyDescent="0.2">
      <c r="H86" s="37"/>
    </row>
    <row r="87" spans="8:8" x14ac:dyDescent="0.2">
      <c r="H87" s="37"/>
    </row>
    <row r="88" spans="8:8" x14ac:dyDescent="0.2">
      <c r="H88" s="37"/>
    </row>
    <row r="89" spans="8:8" x14ac:dyDescent="0.2">
      <c r="H89" s="37"/>
    </row>
  </sheetData>
  <mergeCells count="29">
    <mergeCell ref="C62:C64"/>
    <mergeCell ref="C65:F65"/>
    <mergeCell ref="H60:I60"/>
    <mergeCell ref="K60:O60"/>
    <mergeCell ref="K61"/>
    <mergeCell ref="A58:T58"/>
    <mergeCell ref="C60:F60"/>
    <mergeCell ref="C61:D61"/>
    <mergeCell ref="A51:A53"/>
    <mergeCell ref="A54:A56"/>
    <mergeCell ref="A48:A50"/>
    <mergeCell ref="A1:T1"/>
    <mergeCell ref="A57:T57"/>
    <mergeCell ref="A24:A26"/>
    <mergeCell ref="A27:A29"/>
    <mergeCell ref="A30:A32"/>
    <mergeCell ref="A33:A35"/>
    <mergeCell ref="A36:A38"/>
    <mergeCell ref="A9:A11"/>
    <mergeCell ref="A12:A14"/>
    <mergeCell ref="A15:A17"/>
    <mergeCell ref="A18:A20"/>
    <mergeCell ref="A2:B2"/>
    <mergeCell ref="A3:A5"/>
    <mergeCell ref="A6:A8"/>
    <mergeCell ref="A21:A23"/>
    <mergeCell ref="A39:A41"/>
    <mergeCell ref="A42:A44"/>
    <mergeCell ref="A45:A47"/>
  </mergeCells>
  <pageMargins left="0.7" right="0.7" top="0.75" bottom="0.75" header="0.3" footer="0.3"/>
  <pageSetup paperSize="9"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05"/>
  <sheetViews>
    <sheetView zoomScale="70" zoomScaleNormal="70" workbookViewId="0">
      <selection activeCell="A3" sqref="A3:A53"/>
    </sheetView>
  </sheetViews>
  <sheetFormatPr defaultRowHeight="12.75" x14ac:dyDescent="0.2"/>
  <sheetData>
    <row r="1" spans="1:25" ht="15" customHeight="1" x14ac:dyDescent="0.2">
      <c r="A1" s="239" t="s">
        <v>71</v>
      </c>
      <c r="B1" s="239"/>
      <c r="C1" s="239"/>
      <c r="D1" s="239"/>
      <c r="E1" s="239"/>
      <c r="F1" s="239"/>
      <c r="G1" s="239"/>
      <c r="H1" s="239"/>
      <c r="I1" s="239"/>
      <c r="J1" s="239"/>
      <c r="K1" s="239"/>
      <c r="L1" s="239"/>
      <c r="M1" s="239"/>
      <c r="N1" s="239"/>
      <c r="O1" s="239"/>
      <c r="P1" s="239"/>
      <c r="Q1" s="239"/>
      <c r="R1" s="239"/>
      <c r="S1" s="239"/>
      <c r="T1" s="239"/>
      <c r="U1" s="239"/>
      <c r="V1" s="239"/>
      <c r="W1" s="239"/>
      <c r="X1" s="239"/>
      <c r="Y1" s="51"/>
    </row>
    <row r="2" spans="1:25" x14ac:dyDescent="0.2">
      <c r="A2" s="240" t="s">
        <v>69</v>
      </c>
      <c r="B2" s="240"/>
      <c r="C2" s="52" t="s">
        <v>72</v>
      </c>
      <c r="D2" s="53" t="s">
        <v>73</v>
      </c>
      <c r="E2" s="53" t="s">
        <v>74</v>
      </c>
      <c r="F2" s="53" t="s">
        <v>75</v>
      </c>
      <c r="G2" s="53" t="s">
        <v>76</v>
      </c>
      <c r="H2" s="53" t="s">
        <v>77</v>
      </c>
      <c r="I2" s="53" t="s">
        <v>78</v>
      </c>
      <c r="J2" s="53" t="s">
        <v>79</v>
      </c>
      <c r="K2" s="53" t="s">
        <v>80</v>
      </c>
      <c r="L2" s="53" t="s">
        <v>81</v>
      </c>
      <c r="M2" s="53" t="s">
        <v>82</v>
      </c>
      <c r="N2" s="53" t="s">
        <v>83</v>
      </c>
      <c r="O2" s="53" t="s">
        <v>84</v>
      </c>
      <c r="P2" s="53" t="s">
        <v>85</v>
      </c>
      <c r="Q2" s="53" t="s">
        <v>86</v>
      </c>
      <c r="R2" s="53" t="s">
        <v>87</v>
      </c>
      <c r="S2" s="53" t="s">
        <v>88</v>
      </c>
      <c r="T2" s="53" t="s">
        <v>89</v>
      </c>
      <c r="U2" s="53" t="s">
        <v>90</v>
      </c>
      <c r="V2" s="53" t="s">
        <v>91</v>
      </c>
      <c r="W2" s="53" t="s">
        <v>92</v>
      </c>
      <c r="X2" s="54" t="s">
        <v>21</v>
      </c>
      <c r="Y2" s="51"/>
    </row>
    <row r="3" spans="1:25" ht="36" x14ac:dyDescent="0.2">
      <c r="A3" s="241" t="s">
        <v>72</v>
      </c>
      <c r="B3" s="114" t="s">
        <v>93</v>
      </c>
      <c r="C3" s="55">
        <v>1</v>
      </c>
      <c r="D3" s="141">
        <v>6.2012940604127403E-2</v>
      </c>
      <c r="E3" s="141">
        <v>0.11879057744839476</v>
      </c>
      <c r="F3" s="141">
        <v>9.160071913142083E-2</v>
      </c>
      <c r="G3" s="56" t="s">
        <v>286</v>
      </c>
      <c r="H3" s="56" t="s">
        <v>210</v>
      </c>
      <c r="I3" s="141">
        <v>0.17066255781187947</v>
      </c>
      <c r="J3" s="56" t="s">
        <v>125</v>
      </c>
      <c r="K3" s="141">
        <v>0.12059743210411283</v>
      </c>
      <c r="L3" s="141">
        <v>9.805701248138228E-2</v>
      </c>
      <c r="M3" s="141">
        <v>0.14573012081736431</v>
      </c>
      <c r="N3" s="56" t="s">
        <v>260</v>
      </c>
      <c r="O3" s="56" t="s">
        <v>287</v>
      </c>
      <c r="P3" s="141">
        <v>3.5276674815806389E-2</v>
      </c>
      <c r="Q3" s="141">
        <v>0.13829705259647959</v>
      </c>
      <c r="R3" s="141">
        <v>3.2700345939497104E-2</v>
      </c>
      <c r="S3" s="56" t="s">
        <v>288</v>
      </c>
      <c r="T3" s="141">
        <v>2.3057243087811929E-2</v>
      </c>
      <c r="U3" s="141">
        <v>9.0520996134704088E-2</v>
      </c>
      <c r="V3" s="141">
        <v>8.347885195617602E-2</v>
      </c>
      <c r="W3" s="56" t="s">
        <v>228</v>
      </c>
      <c r="X3" s="57" t="s">
        <v>200</v>
      </c>
      <c r="Y3" s="51"/>
    </row>
    <row r="4" spans="1:25" ht="24" x14ac:dyDescent="0.2">
      <c r="A4" s="235"/>
      <c r="B4" s="112" t="s">
        <v>94</v>
      </c>
      <c r="C4" s="58"/>
      <c r="D4" s="59">
        <v>0.51984311943602968</v>
      </c>
      <c r="E4" s="59">
        <v>0.21644535171886467</v>
      </c>
      <c r="F4" s="59">
        <v>0.34122656812652497</v>
      </c>
      <c r="G4" s="59">
        <v>2.3103350618075818E-2</v>
      </c>
      <c r="H4" s="59">
        <v>2.2021871735589432E-2</v>
      </c>
      <c r="I4" s="59">
        <v>7.4654942636281432E-2</v>
      </c>
      <c r="J4" s="59">
        <v>3.3644675976424705E-6</v>
      </c>
      <c r="K4" s="59">
        <v>0.20948833942627573</v>
      </c>
      <c r="L4" s="59">
        <v>0.30813609973940354</v>
      </c>
      <c r="M4" s="59">
        <v>0.12873924288105085</v>
      </c>
      <c r="N4" s="59">
        <v>1.6168695066377477E-2</v>
      </c>
      <c r="O4" s="59">
        <v>2.9268015775844097E-3</v>
      </c>
      <c r="P4" s="59">
        <v>0.71446037893933356</v>
      </c>
      <c r="Q4" s="59">
        <v>0.14963110668329727</v>
      </c>
      <c r="R4" s="59">
        <v>0.73450652941260852</v>
      </c>
      <c r="S4" s="59">
        <v>4.3084577290015628E-2</v>
      </c>
      <c r="T4" s="59">
        <v>0.81103138766599059</v>
      </c>
      <c r="U4" s="59">
        <v>0.3469716884691505</v>
      </c>
      <c r="V4" s="59">
        <v>0.38591645245763551</v>
      </c>
      <c r="W4" s="59">
        <v>2.3009957815234683E-2</v>
      </c>
      <c r="X4" s="60">
        <v>2.695898025702798E-7</v>
      </c>
      <c r="Y4" s="51"/>
    </row>
    <row r="5" spans="1:25" x14ac:dyDescent="0.2">
      <c r="A5" s="234"/>
      <c r="B5" s="111" t="s">
        <v>54</v>
      </c>
      <c r="C5" s="61">
        <v>110</v>
      </c>
      <c r="D5" s="62">
        <v>110</v>
      </c>
      <c r="E5" s="62">
        <v>110</v>
      </c>
      <c r="F5" s="62">
        <v>110</v>
      </c>
      <c r="G5" s="62">
        <v>110</v>
      </c>
      <c r="H5" s="62">
        <v>110</v>
      </c>
      <c r="I5" s="62">
        <v>110</v>
      </c>
      <c r="J5" s="62">
        <v>110</v>
      </c>
      <c r="K5" s="62">
        <v>110</v>
      </c>
      <c r="L5" s="62">
        <v>110</v>
      </c>
      <c r="M5" s="62">
        <v>110</v>
      </c>
      <c r="N5" s="62">
        <v>110</v>
      </c>
      <c r="O5" s="62">
        <v>110</v>
      </c>
      <c r="P5" s="62">
        <v>110</v>
      </c>
      <c r="Q5" s="62">
        <v>110</v>
      </c>
      <c r="R5" s="62">
        <v>110</v>
      </c>
      <c r="S5" s="62">
        <v>110</v>
      </c>
      <c r="T5" s="62">
        <v>110</v>
      </c>
      <c r="U5" s="62">
        <v>110</v>
      </c>
      <c r="V5" s="62">
        <v>110</v>
      </c>
      <c r="W5" s="62">
        <v>110</v>
      </c>
      <c r="X5" s="63">
        <v>110</v>
      </c>
      <c r="Y5" s="51"/>
    </row>
    <row r="6" spans="1:25" ht="36" x14ac:dyDescent="0.2">
      <c r="A6" s="234" t="s">
        <v>73</v>
      </c>
      <c r="B6" s="112" t="s">
        <v>93</v>
      </c>
      <c r="C6" s="68">
        <v>6.2012940604127403E-2</v>
      </c>
      <c r="D6" s="65">
        <v>1</v>
      </c>
      <c r="E6" s="66" t="s">
        <v>191</v>
      </c>
      <c r="F6" s="66" t="s">
        <v>103</v>
      </c>
      <c r="G6" s="66" t="s">
        <v>266</v>
      </c>
      <c r="H6" s="66" t="s">
        <v>289</v>
      </c>
      <c r="I6" s="59">
        <v>0.1473104683788323</v>
      </c>
      <c r="J6" s="66" t="s">
        <v>277</v>
      </c>
      <c r="K6" s="59">
        <v>-3.7289794530241879E-2</v>
      </c>
      <c r="L6" s="59">
        <v>0.12745001557500724</v>
      </c>
      <c r="M6" s="66" t="s">
        <v>280</v>
      </c>
      <c r="N6" s="66" t="s">
        <v>259</v>
      </c>
      <c r="O6" s="59">
        <v>0.18181614283440714</v>
      </c>
      <c r="P6" s="66" t="s">
        <v>232</v>
      </c>
      <c r="Q6" s="59">
        <v>-0.10395413411947353</v>
      </c>
      <c r="R6" s="59">
        <v>0.15520594975664001</v>
      </c>
      <c r="S6" s="59">
        <v>6.9896751384576896E-3</v>
      </c>
      <c r="T6" s="59">
        <v>-5.7155253318405562E-2</v>
      </c>
      <c r="U6" s="59">
        <v>-6.8520926781320921E-2</v>
      </c>
      <c r="V6" s="59">
        <v>0.11254133993286937</v>
      </c>
      <c r="W6" s="59">
        <v>-4.3578428888505424E-2</v>
      </c>
      <c r="X6" s="67" t="s">
        <v>129</v>
      </c>
      <c r="Y6" s="51"/>
    </row>
    <row r="7" spans="1:25" ht="24" x14ac:dyDescent="0.2">
      <c r="A7" s="235"/>
      <c r="B7" s="112" t="s">
        <v>94</v>
      </c>
      <c r="C7" s="68">
        <v>0.51984311943602968</v>
      </c>
      <c r="D7" s="69"/>
      <c r="E7" s="59">
        <v>4.2530892406995158E-7</v>
      </c>
      <c r="F7" s="59">
        <v>1.5068433560812074E-7</v>
      </c>
      <c r="G7" s="59">
        <v>2.7968601216429635E-3</v>
      </c>
      <c r="H7" s="59">
        <v>3.2053909247541307E-4</v>
      </c>
      <c r="I7" s="59">
        <v>0.12460041253462847</v>
      </c>
      <c r="J7" s="59">
        <v>1.1542778282862938E-2</v>
      </c>
      <c r="K7" s="59">
        <v>0.69892980510853842</v>
      </c>
      <c r="L7" s="59">
        <v>0.18455659497942284</v>
      </c>
      <c r="M7" s="59">
        <v>1.0775875980832341E-3</v>
      </c>
      <c r="N7" s="59">
        <v>1.6781003216188996E-2</v>
      </c>
      <c r="O7" s="59">
        <v>5.7302412308014632E-2</v>
      </c>
      <c r="P7" s="59">
        <v>2.4354472498871453E-2</v>
      </c>
      <c r="Q7" s="59">
        <v>0.27980542246388518</v>
      </c>
      <c r="R7" s="59">
        <v>0.10543747417127672</v>
      </c>
      <c r="S7" s="59">
        <v>0.94222646900152041</v>
      </c>
      <c r="T7" s="59">
        <v>0.55312314114809613</v>
      </c>
      <c r="U7" s="59">
        <v>0.47691036313505486</v>
      </c>
      <c r="V7" s="59">
        <v>0.24176645538289757</v>
      </c>
      <c r="W7" s="59">
        <v>0.65123432041073603</v>
      </c>
      <c r="X7" s="60">
        <v>1.687053374502031E-7</v>
      </c>
      <c r="Y7" s="51"/>
    </row>
    <row r="8" spans="1:25" x14ac:dyDescent="0.2">
      <c r="A8" s="234"/>
      <c r="B8" s="111" t="s">
        <v>54</v>
      </c>
      <c r="C8" s="61">
        <v>110</v>
      </c>
      <c r="D8" s="62">
        <v>110</v>
      </c>
      <c r="E8" s="62">
        <v>110</v>
      </c>
      <c r="F8" s="62">
        <v>110</v>
      </c>
      <c r="G8" s="62">
        <v>110</v>
      </c>
      <c r="H8" s="62">
        <v>110</v>
      </c>
      <c r="I8" s="62">
        <v>110</v>
      </c>
      <c r="J8" s="62">
        <v>110</v>
      </c>
      <c r="K8" s="62">
        <v>110</v>
      </c>
      <c r="L8" s="62">
        <v>110</v>
      </c>
      <c r="M8" s="62">
        <v>110</v>
      </c>
      <c r="N8" s="62">
        <v>110</v>
      </c>
      <c r="O8" s="62">
        <v>110</v>
      </c>
      <c r="P8" s="62">
        <v>110</v>
      </c>
      <c r="Q8" s="62">
        <v>110</v>
      </c>
      <c r="R8" s="62">
        <v>110</v>
      </c>
      <c r="S8" s="62">
        <v>110</v>
      </c>
      <c r="T8" s="62">
        <v>110</v>
      </c>
      <c r="U8" s="62">
        <v>110</v>
      </c>
      <c r="V8" s="62">
        <v>110</v>
      </c>
      <c r="W8" s="62">
        <v>110</v>
      </c>
      <c r="X8" s="63">
        <v>110</v>
      </c>
      <c r="Y8" s="51"/>
    </row>
    <row r="9" spans="1:25" ht="36" x14ac:dyDescent="0.2">
      <c r="A9" s="234" t="s">
        <v>74</v>
      </c>
      <c r="B9" s="112" t="s">
        <v>93</v>
      </c>
      <c r="C9" s="68">
        <v>0.11879057744839476</v>
      </c>
      <c r="D9" s="66" t="s">
        <v>191</v>
      </c>
      <c r="E9" s="65">
        <v>1</v>
      </c>
      <c r="F9" s="66" t="s">
        <v>242</v>
      </c>
      <c r="G9" s="59">
        <v>0.17637967933433674</v>
      </c>
      <c r="H9" s="66" t="s">
        <v>122</v>
      </c>
      <c r="I9" s="59">
        <v>0.17106687402205489</v>
      </c>
      <c r="J9" s="66" t="s">
        <v>219</v>
      </c>
      <c r="K9" s="59">
        <v>-4.1721280746194314E-2</v>
      </c>
      <c r="L9" s="59">
        <v>7.16644368576866E-2</v>
      </c>
      <c r="M9" s="66" t="s">
        <v>240</v>
      </c>
      <c r="N9" s="66" t="s">
        <v>173</v>
      </c>
      <c r="O9" s="66" t="s">
        <v>286</v>
      </c>
      <c r="P9" s="59">
        <v>5.4190823607029745E-2</v>
      </c>
      <c r="Q9" s="66" t="s">
        <v>264</v>
      </c>
      <c r="R9" s="59">
        <v>9.541886862175486E-2</v>
      </c>
      <c r="S9" s="59">
        <v>-7.7656063895434349E-2</v>
      </c>
      <c r="T9" s="59">
        <v>3.3465148149670311E-2</v>
      </c>
      <c r="U9" s="59">
        <v>-4.757073688026623E-2</v>
      </c>
      <c r="V9" s="59">
        <v>-3.3159775695463446E-2</v>
      </c>
      <c r="W9" s="59">
        <v>-3.5977193290889484E-2</v>
      </c>
      <c r="X9" s="67" t="s">
        <v>104</v>
      </c>
      <c r="Y9" s="51"/>
    </row>
    <row r="10" spans="1:25" ht="24" x14ac:dyDescent="0.2">
      <c r="A10" s="235"/>
      <c r="B10" s="112" t="s">
        <v>94</v>
      </c>
      <c r="C10" s="68">
        <v>0.21644535171886467</v>
      </c>
      <c r="D10" s="59">
        <v>4.2530892406995158E-7</v>
      </c>
      <c r="E10" s="69"/>
      <c r="F10" s="59">
        <v>3.9143739331580848E-4</v>
      </c>
      <c r="G10" s="59">
        <v>6.529507709520091E-2</v>
      </c>
      <c r="H10" s="59">
        <v>2.5333605700907038E-6</v>
      </c>
      <c r="I10" s="59">
        <v>7.39593249446137E-2</v>
      </c>
      <c r="J10" s="59">
        <v>2.0227760910656648E-2</v>
      </c>
      <c r="K10" s="59">
        <v>0.66518452032800701</v>
      </c>
      <c r="L10" s="59">
        <v>0.45688002009208462</v>
      </c>
      <c r="M10" s="59">
        <v>6.3323577903756541E-3</v>
      </c>
      <c r="N10" s="59">
        <v>4.3108831201313733E-3</v>
      </c>
      <c r="O10" s="59">
        <v>2.3368622497964939E-2</v>
      </c>
      <c r="P10" s="59">
        <v>0.57392598868999367</v>
      </c>
      <c r="Q10" s="59">
        <v>1.2524367713124722E-2</v>
      </c>
      <c r="R10" s="59">
        <v>0.3213955830589359</v>
      </c>
      <c r="S10" s="59">
        <v>0.42002472081555142</v>
      </c>
      <c r="T10" s="59">
        <v>0.72853632849296379</v>
      </c>
      <c r="U10" s="59">
        <v>0.62165498541558106</v>
      </c>
      <c r="V10" s="59">
        <v>0.73091820399582463</v>
      </c>
      <c r="W10" s="59">
        <v>0.70904247740217086</v>
      </c>
      <c r="X10" s="60">
        <v>6.3399764489553883E-6</v>
      </c>
      <c r="Y10" s="51"/>
    </row>
    <row r="11" spans="1:25" x14ac:dyDescent="0.2">
      <c r="A11" s="234"/>
      <c r="B11" s="111" t="s">
        <v>54</v>
      </c>
      <c r="C11" s="61">
        <v>110</v>
      </c>
      <c r="D11" s="62">
        <v>110</v>
      </c>
      <c r="E11" s="62">
        <v>110</v>
      </c>
      <c r="F11" s="62">
        <v>110</v>
      </c>
      <c r="G11" s="62">
        <v>110</v>
      </c>
      <c r="H11" s="62">
        <v>110</v>
      </c>
      <c r="I11" s="62">
        <v>110</v>
      </c>
      <c r="J11" s="62">
        <v>110</v>
      </c>
      <c r="K11" s="62">
        <v>110</v>
      </c>
      <c r="L11" s="62">
        <v>110</v>
      </c>
      <c r="M11" s="62">
        <v>110</v>
      </c>
      <c r="N11" s="62">
        <v>110</v>
      </c>
      <c r="O11" s="62">
        <v>110</v>
      </c>
      <c r="P11" s="62">
        <v>110</v>
      </c>
      <c r="Q11" s="62">
        <v>110</v>
      </c>
      <c r="R11" s="62">
        <v>110</v>
      </c>
      <c r="S11" s="62">
        <v>110</v>
      </c>
      <c r="T11" s="62">
        <v>110</v>
      </c>
      <c r="U11" s="62">
        <v>110</v>
      </c>
      <c r="V11" s="62">
        <v>110</v>
      </c>
      <c r="W11" s="62">
        <v>110</v>
      </c>
      <c r="X11" s="63">
        <v>110</v>
      </c>
      <c r="Y11" s="51"/>
    </row>
    <row r="12" spans="1:25" ht="36" x14ac:dyDescent="0.2">
      <c r="A12" s="234" t="s">
        <v>75</v>
      </c>
      <c r="B12" s="112" t="s">
        <v>93</v>
      </c>
      <c r="C12" s="68">
        <v>9.160071913142083E-2</v>
      </c>
      <c r="D12" s="66" t="s">
        <v>103</v>
      </c>
      <c r="E12" s="66" t="s">
        <v>242</v>
      </c>
      <c r="F12" s="65">
        <v>1</v>
      </c>
      <c r="G12" s="59">
        <v>4.4798956230071407E-2</v>
      </c>
      <c r="H12" s="66" t="s">
        <v>240</v>
      </c>
      <c r="I12" s="59">
        <v>0.17180287733701011</v>
      </c>
      <c r="J12" s="59">
        <v>9.2525035839684661E-2</v>
      </c>
      <c r="K12" s="59">
        <v>2.4059541418965411E-2</v>
      </c>
      <c r="L12" s="66" t="s">
        <v>282</v>
      </c>
      <c r="M12" s="66" t="s">
        <v>287</v>
      </c>
      <c r="N12" s="59">
        <v>0.13875266515399706</v>
      </c>
      <c r="O12" s="59">
        <v>0.11943589429563967</v>
      </c>
      <c r="P12" s="59">
        <v>0.13290322663921389</v>
      </c>
      <c r="Q12" s="59">
        <v>-3.3984386720529718E-2</v>
      </c>
      <c r="R12" s="59">
        <v>5.4697544141952964E-2</v>
      </c>
      <c r="S12" s="59">
        <v>1.3914288861651752E-2</v>
      </c>
      <c r="T12" s="59">
        <v>8.6195828119167289E-2</v>
      </c>
      <c r="U12" s="59">
        <v>0.16327150946771846</v>
      </c>
      <c r="V12" s="59">
        <v>0.12055848865933404</v>
      </c>
      <c r="W12" s="59">
        <v>5.047343725961459E-2</v>
      </c>
      <c r="X12" s="67" t="s">
        <v>101</v>
      </c>
      <c r="Y12" s="51"/>
    </row>
    <row r="13" spans="1:25" ht="24" x14ac:dyDescent="0.2">
      <c r="A13" s="235"/>
      <c r="B13" s="112" t="s">
        <v>94</v>
      </c>
      <c r="C13" s="68">
        <v>0.34122656812652497</v>
      </c>
      <c r="D13" s="59">
        <v>1.5068433560812074E-7</v>
      </c>
      <c r="E13" s="59">
        <v>3.9143739331580848E-4</v>
      </c>
      <c r="F13" s="69"/>
      <c r="G13" s="59">
        <v>0.64213093724814385</v>
      </c>
      <c r="H13" s="59">
        <v>6.2776635902383904E-3</v>
      </c>
      <c r="I13" s="59">
        <v>7.2706463489797785E-2</v>
      </c>
      <c r="J13" s="59">
        <v>0.33635635014586818</v>
      </c>
      <c r="K13" s="59">
        <v>0.80298013299764059</v>
      </c>
      <c r="L13" s="59">
        <v>4.2208739458967658E-2</v>
      </c>
      <c r="M13" s="59">
        <v>2.9604686909648317E-3</v>
      </c>
      <c r="N13" s="59">
        <v>0.14828132999633101</v>
      </c>
      <c r="O13" s="59">
        <v>0.21394207861193779</v>
      </c>
      <c r="P13" s="59">
        <v>0.16631986783450095</v>
      </c>
      <c r="Q13" s="59">
        <v>0.72449225603636813</v>
      </c>
      <c r="R13" s="59">
        <v>0.57034432006038338</v>
      </c>
      <c r="S13" s="59">
        <v>0.88528396112210417</v>
      </c>
      <c r="T13" s="59">
        <v>0.37058922623003665</v>
      </c>
      <c r="U13" s="59">
        <v>8.83249075317665E-2</v>
      </c>
      <c r="V13" s="59">
        <v>0.20963658112142655</v>
      </c>
      <c r="W13" s="59">
        <v>0.60051741688359761</v>
      </c>
      <c r="X13" s="60">
        <v>1.5437076633536114E-6</v>
      </c>
      <c r="Y13" s="51"/>
    </row>
    <row r="14" spans="1:25" x14ac:dyDescent="0.2">
      <c r="A14" s="234"/>
      <c r="B14" s="111" t="s">
        <v>54</v>
      </c>
      <c r="C14" s="61">
        <v>110</v>
      </c>
      <c r="D14" s="62">
        <v>110</v>
      </c>
      <c r="E14" s="62">
        <v>110</v>
      </c>
      <c r="F14" s="62">
        <v>110</v>
      </c>
      <c r="G14" s="62">
        <v>110</v>
      </c>
      <c r="H14" s="62">
        <v>110</v>
      </c>
      <c r="I14" s="62">
        <v>110</v>
      </c>
      <c r="J14" s="62">
        <v>110</v>
      </c>
      <c r="K14" s="62">
        <v>110</v>
      </c>
      <c r="L14" s="62">
        <v>110</v>
      </c>
      <c r="M14" s="62">
        <v>110</v>
      </c>
      <c r="N14" s="62">
        <v>110</v>
      </c>
      <c r="O14" s="62">
        <v>110</v>
      </c>
      <c r="P14" s="62">
        <v>110</v>
      </c>
      <c r="Q14" s="62">
        <v>110</v>
      </c>
      <c r="R14" s="62">
        <v>110</v>
      </c>
      <c r="S14" s="62">
        <v>110</v>
      </c>
      <c r="T14" s="62">
        <v>110</v>
      </c>
      <c r="U14" s="62">
        <v>110</v>
      </c>
      <c r="V14" s="62">
        <v>110</v>
      </c>
      <c r="W14" s="62">
        <v>110</v>
      </c>
      <c r="X14" s="63">
        <v>110</v>
      </c>
      <c r="Y14" s="51"/>
    </row>
    <row r="15" spans="1:25" ht="36" x14ac:dyDescent="0.2">
      <c r="A15" s="234" t="s">
        <v>76</v>
      </c>
      <c r="B15" s="112" t="s">
        <v>93</v>
      </c>
      <c r="C15" s="64" t="s">
        <v>286</v>
      </c>
      <c r="D15" s="66" t="s">
        <v>266</v>
      </c>
      <c r="E15" s="59">
        <v>0.17637967933433674</v>
      </c>
      <c r="F15" s="59">
        <v>4.4798956230071407E-2</v>
      </c>
      <c r="G15" s="65">
        <v>1</v>
      </c>
      <c r="H15" s="59">
        <v>-3.9410992783422125E-2</v>
      </c>
      <c r="I15" s="66" t="s">
        <v>290</v>
      </c>
      <c r="J15" s="59">
        <v>0.17386465212181734</v>
      </c>
      <c r="K15" s="59">
        <v>0.17488963960725357</v>
      </c>
      <c r="L15" s="59">
        <v>-2.0710483297636851E-2</v>
      </c>
      <c r="M15" s="59">
        <v>6.5421062967960977E-2</v>
      </c>
      <c r="N15" s="59">
        <v>3.3769570782953701E-2</v>
      </c>
      <c r="O15" s="59">
        <v>0.12209551458659251</v>
      </c>
      <c r="P15" s="59">
        <v>4.4810098185498179E-2</v>
      </c>
      <c r="Q15" s="59">
        <v>4.4810098185498193E-2</v>
      </c>
      <c r="R15" s="59">
        <v>0.10282882061000145</v>
      </c>
      <c r="S15" s="59">
        <v>0.1451780723105765</v>
      </c>
      <c r="T15" s="66" t="s">
        <v>291</v>
      </c>
      <c r="U15" s="59">
        <v>0.14312611180125484</v>
      </c>
      <c r="V15" s="59">
        <v>0.10792088569342818</v>
      </c>
      <c r="W15" s="66" t="s">
        <v>268</v>
      </c>
      <c r="X15" s="67" t="s">
        <v>292</v>
      </c>
      <c r="Y15" s="51"/>
    </row>
    <row r="16" spans="1:25" ht="24" x14ac:dyDescent="0.2">
      <c r="A16" s="235"/>
      <c r="B16" s="112" t="s">
        <v>94</v>
      </c>
      <c r="C16" s="68">
        <v>2.3103350618075818E-2</v>
      </c>
      <c r="D16" s="59">
        <v>2.7968601216429635E-3</v>
      </c>
      <c r="E16" s="59">
        <v>6.529507709520091E-2</v>
      </c>
      <c r="F16" s="59">
        <v>0.64213093724814385</v>
      </c>
      <c r="G16" s="69"/>
      <c r="H16" s="59">
        <v>0.68269891055662391</v>
      </c>
      <c r="I16" s="59">
        <v>1.4307636881435123E-2</v>
      </c>
      <c r="J16" s="59">
        <v>6.9287794230625463E-2</v>
      </c>
      <c r="K16" s="59">
        <v>6.7637343148021153E-2</v>
      </c>
      <c r="L16" s="59">
        <v>0.82995828324619325</v>
      </c>
      <c r="M16" s="59">
        <v>0.49711777117744838</v>
      </c>
      <c r="N16" s="59">
        <v>0.72616443110330253</v>
      </c>
      <c r="O16" s="59">
        <v>0.20384246616078971</v>
      </c>
      <c r="P16" s="59">
        <v>0.64204807532249664</v>
      </c>
      <c r="Q16" s="59">
        <v>0.64204807532249863</v>
      </c>
      <c r="R16" s="59">
        <v>0.28507216797262241</v>
      </c>
      <c r="S16" s="59">
        <v>0.13020958433965613</v>
      </c>
      <c r="T16" s="59">
        <v>4.1615702317233348E-3</v>
      </c>
      <c r="U16" s="59">
        <v>0.1357876583731015</v>
      </c>
      <c r="V16" s="59">
        <v>0.26176254984303093</v>
      </c>
      <c r="W16" s="59">
        <v>2.6822130455451893E-3</v>
      </c>
      <c r="X16" s="60">
        <v>2.1716143848320845E-5</v>
      </c>
      <c r="Y16" s="51"/>
    </row>
    <row r="17" spans="1:25" x14ac:dyDescent="0.2">
      <c r="A17" s="234"/>
      <c r="B17" s="111" t="s">
        <v>54</v>
      </c>
      <c r="C17" s="61">
        <v>110</v>
      </c>
      <c r="D17" s="62">
        <v>110</v>
      </c>
      <c r="E17" s="62">
        <v>110</v>
      </c>
      <c r="F17" s="62">
        <v>110</v>
      </c>
      <c r="G17" s="62">
        <v>110</v>
      </c>
      <c r="H17" s="62">
        <v>110</v>
      </c>
      <c r="I17" s="62">
        <v>110</v>
      </c>
      <c r="J17" s="62">
        <v>110</v>
      </c>
      <c r="K17" s="62">
        <v>110</v>
      </c>
      <c r="L17" s="62">
        <v>110</v>
      </c>
      <c r="M17" s="62">
        <v>110</v>
      </c>
      <c r="N17" s="62">
        <v>110</v>
      </c>
      <c r="O17" s="62">
        <v>110</v>
      </c>
      <c r="P17" s="62">
        <v>110</v>
      </c>
      <c r="Q17" s="62">
        <v>110</v>
      </c>
      <c r="R17" s="62">
        <v>110</v>
      </c>
      <c r="S17" s="62">
        <v>110</v>
      </c>
      <c r="T17" s="62">
        <v>110</v>
      </c>
      <c r="U17" s="62">
        <v>110</v>
      </c>
      <c r="V17" s="62">
        <v>110</v>
      </c>
      <c r="W17" s="62">
        <v>110</v>
      </c>
      <c r="X17" s="63">
        <v>110</v>
      </c>
      <c r="Y17" s="51"/>
    </row>
    <row r="18" spans="1:25" ht="36" x14ac:dyDescent="0.2">
      <c r="A18" s="234" t="s">
        <v>77</v>
      </c>
      <c r="B18" s="112" t="s">
        <v>93</v>
      </c>
      <c r="C18" s="64" t="s">
        <v>210</v>
      </c>
      <c r="D18" s="66" t="s">
        <v>289</v>
      </c>
      <c r="E18" s="66" t="s">
        <v>122</v>
      </c>
      <c r="F18" s="66" t="s">
        <v>240</v>
      </c>
      <c r="G18" s="59">
        <v>-3.9410992783422125E-2</v>
      </c>
      <c r="H18" s="65">
        <v>1</v>
      </c>
      <c r="I18" s="59">
        <v>4.3383160010199241E-2</v>
      </c>
      <c r="J18" s="66" t="s">
        <v>116</v>
      </c>
      <c r="K18" s="59">
        <v>-0.17821014833249479</v>
      </c>
      <c r="L18" s="66" t="s">
        <v>293</v>
      </c>
      <c r="M18" s="66" t="s">
        <v>195</v>
      </c>
      <c r="N18" s="66" t="s">
        <v>130</v>
      </c>
      <c r="O18" s="66" t="s">
        <v>294</v>
      </c>
      <c r="P18" s="59">
        <v>8.2345863866092814E-2</v>
      </c>
      <c r="Q18" s="59">
        <v>-7.5810477844974619E-2</v>
      </c>
      <c r="R18" s="59">
        <v>5.2217945646313942E-2</v>
      </c>
      <c r="S18" s="59">
        <v>-8.4844023537154978E-17</v>
      </c>
      <c r="T18" s="59">
        <v>-4.7526522930605344E-2</v>
      </c>
      <c r="U18" s="59">
        <v>-5.7231827846202954E-2</v>
      </c>
      <c r="V18" s="59">
        <v>-2.2640788067550141E-2</v>
      </c>
      <c r="W18" s="59">
        <v>-0.10735191996039509</v>
      </c>
      <c r="X18" s="67" t="s">
        <v>111</v>
      </c>
      <c r="Y18" s="51"/>
    </row>
    <row r="19" spans="1:25" ht="24" x14ac:dyDescent="0.2">
      <c r="A19" s="235"/>
      <c r="B19" s="112" t="s">
        <v>94</v>
      </c>
      <c r="C19" s="68">
        <v>2.2021871735589432E-2</v>
      </c>
      <c r="D19" s="59">
        <v>3.2053909247541307E-4</v>
      </c>
      <c r="E19" s="59">
        <v>2.5333605700907038E-6</v>
      </c>
      <c r="F19" s="59">
        <v>6.2776635902383904E-3</v>
      </c>
      <c r="G19" s="59">
        <v>0.68269891055662391</v>
      </c>
      <c r="H19" s="69"/>
      <c r="I19" s="59">
        <v>0.65269556128058559</v>
      </c>
      <c r="J19" s="59">
        <v>1.8999769433024498E-9</v>
      </c>
      <c r="K19" s="59">
        <v>6.2508406528266086E-2</v>
      </c>
      <c r="L19" s="59">
        <v>5.4683173535839181E-4</v>
      </c>
      <c r="M19" s="59">
        <v>3.179955553311491E-5</v>
      </c>
      <c r="N19" s="59">
        <v>6.452399877981148E-5</v>
      </c>
      <c r="O19" s="59">
        <v>1.3273419512204261E-5</v>
      </c>
      <c r="P19" s="59">
        <v>0.39241911624939296</v>
      </c>
      <c r="Q19" s="59">
        <v>0.43118950407622969</v>
      </c>
      <c r="R19" s="59">
        <v>0.58797006243813499</v>
      </c>
      <c r="S19" s="59">
        <v>1</v>
      </c>
      <c r="T19" s="59">
        <v>0.62197940507659544</v>
      </c>
      <c r="U19" s="59">
        <v>0.5525906472608495</v>
      </c>
      <c r="V19" s="59">
        <v>0.81438254112589148</v>
      </c>
      <c r="W19" s="59">
        <v>0.26430061864143978</v>
      </c>
      <c r="X19" s="60">
        <v>2.6781000550476019E-8</v>
      </c>
      <c r="Y19" s="51"/>
    </row>
    <row r="20" spans="1:25" x14ac:dyDescent="0.2">
      <c r="A20" s="234"/>
      <c r="B20" s="111" t="s">
        <v>54</v>
      </c>
      <c r="C20" s="61">
        <v>110</v>
      </c>
      <c r="D20" s="62">
        <v>110</v>
      </c>
      <c r="E20" s="62">
        <v>110</v>
      </c>
      <c r="F20" s="62">
        <v>110</v>
      </c>
      <c r="G20" s="62">
        <v>110</v>
      </c>
      <c r="H20" s="62">
        <v>110</v>
      </c>
      <c r="I20" s="62">
        <v>110</v>
      </c>
      <c r="J20" s="62">
        <v>110</v>
      </c>
      <c r="K20" s="62">
        <v>110</v>
      </c>
      <c r="L20" s="62">
        <v>110</v>
      </c>
      <c r="M20" s="62">
        <v>110</v>
      </c>
      <c r="N20" s="62">
        <v>110</v>
      </c>
      <c r="O20" s="62">
        <v>110</v>
      </c>
      <c r="P20" s="62">
        <v>110</v>
      </c>
      <c r="Q20" s="62">
        <v>110</v>
      </c>
      <c r="R20" s="62">
        <v>110</v>
      </c>
      <c r="S20" s="62">
        <v>110</v>
      </c>
      <c r="T20" s="62">
        <v>110</v>
      </c>
      <c r="U20" s="62">
        <v>110</v>
      </c>
      <c r="V20" s="62">
        <v>110</v>
      </c>
      <c r="W20" s="62">
        <v>110</v>
      </c>
      <c r="X20" s="63">
        <v>110</v>
      </c>
      <c r="Y20" s="51"/>
    </row>
    <row r="21" spans="1:25" ht="36" x14ac:dyDescent="0.2">
      <c r="A21" s="234" t="s">
        <v>78</v>
      </c>
      <c r="B21" s="112" t="s">
        <v>93</v>
      </c>
      <c r="C21" s="68">
        <v>0.17066255781187947</v>
      </c>
      <c r="D21" s="59">
        <v>0.1473104683788323</v>
      </c>
      <c r="E21" s="59">
        <v>0.17106687402205489</v>
      </c>
      <c r="F21" s="59">
        <v>0.17180287733701011</v>
      </c>
      <c r="G21" s="66" t="s">
        <v>290</v>
      </c>
      <c r="H21" s="59">
        <v>4.3383160010199241E-2</v>
      </c>
      <c r="I21" s="65">
        <v>1</v>
      </c>
      <c r="J21" s="59">
        <v>0.17507919601092625</v>
      </c>
      <c r="K21" s="59">
        <v>-4.5694452091886162E-2</v>
      </c>
      <c r="L21" s="59">
        <v>0.14384143987370529</v>
      </c>
      <c r="M21" s="59">
        <v>5.7585316892212579E-2</v>
      </c>
      <c r="N21" s="59">
        <v>4.7196712068726519E-2</v>
      </c>
      <c r="O21" s="59">
        <v>4.4008361765274909E-2</v>
      </c>
      <c r="P21" s="59">
        <v>-5.487723264686814E-2</v>
      </c>
      <c r="Q21" s="59">
        <v>-2.1341146029337715E-2</v>
      </c>
      <c r="R21" s="59">
        <v>-4.4560047097261914E-3</v>
      </c>
      <c r="S21" s="59">
        <v>-5.2426463881694307E-2</v>
      </c>
      <c r="T21" s="66" t="s">
        <v>281</v>
      </c>
      <c r="U21" s="66" t="s">
        <v>295</v>
      </c>
      <c r="V21" s="59">
        <v>-8.2514452516843743E-3</v>
      </c>
      <c r="W21" s="66" t="s">
        <v>296</v>
      </c>
      <c r="X21" s="67" t="s">
        <v>297</v>
      </c>
      <c r="Y21" s="51"/>
    </row>
    <row r="22" spans="1:25" ht="24" x14ac:dyDescent="0.2">
      <c r="A22" s="235"/>
      <c r="B22" s="112" t="s">
        <v>94</v>
      </c>
      <c r="C22" s="68">
        <v>7.4654942636281432E-2</v>
      </c>
      <c r="D22" s="59">
        <v>0.12460041253462847</v>
      </c>
      <c r="E22" s="59">
        <v>7.39593249446137E-2</v>
      </c>
      <c r="F22" s="59">
        <v>7.2706463489797785E-2</v>
      </c>
      <c r="G22" s="59">
        <v>1.4307636881435123E-2</v>
      </c>
      <c r="H22" s="59">
        <v>0.65269556128058559</v>
      </c>
      <c r="I22" s="69"/>
      <c r="J22" s="59">
        <v>6.7335639222380159E-2</v>
      </c>
      <c r="K22" s="59">
        <v>0.63548528540171079</v>
      </c>
      <c r="L22" s="59">
        <v>0.13382280591077519</v>
      </c>
      <c r="M22" s="59">
        <v>0.55013572911775366</v>
      </c>
      <c r="N22" s="59">
        <v>0.624401672684332</v>
      </c>
      <c r="O22" s="59">
        <v>0.64802169532512</v>
      </c>
      <c r="P22" s="59">
        <v>0.56907674989430412</v>
      </c>
      <c r="Q22" s="59">
        <v>0.82486186460560496</v>
      </c>
      <c r="R22" s="59">
        <v>0.96314979075442575</v>
      </c>
      <c r="S22" s="59">
        <v>0.58647833008631023</v>
      </c>
      <c r="T22" s="59">
        <v>1.5469282155275604E-2</v>
      </c>
      <c r="U22" s="59">
        <v>2.720135157314028E-2</v>
      </c>
      <c r="V22" s="59">
        <v>0.93182039034691155</v>
      </c>
      <c r="W22" s="59">
        <v>4.8484844401861807E-2</v>
      </c>
      <c r="X22" s="60">
        <v>6.7546524512481008E-4</v>
      </c>
      <c r="Y22" s="51"/>
    </row>
    <row r="23" spans="1:25" x14ac:dyDescent="0.2">
      <c r="A23" s="234"/>
      <c r="B23" s="111" t="s">
        <v>54</v>
      </c>
      <c r="C23" s="61">
        <v>110</v>
      </c>
      <c r="D23" s="62">
        <v>110</v>
      </c>
      <c r="E23" s="62">
        <v>110</v>
      </c>
      <c r="F23" s="62">
        <v>110</v>
      </c>
      <c r="G23" s="62">
        <v>110</v>
      </c>
      <c r="H23" s="62">
        <v>110</v>
      </c>
      <c r="I23" s="62">
        <v>110</v>
      </c>
      <c r="J23" s="62">
        <v>110</v>
      </c>
      <c r="K23" s="62">
        <v>110</v>
      </c>
      <c r="L23" s="62">
        <v>110</v>
      </c>
      <c r="M23" s="62">
        <v>110</v>
      </c>
      <c r="N23" s="62">
        <v>110</v>
      </c>
      <c r="O23" s="62">
        <v>110</v>
      </c>
      <c r="P23" s="62">
        <v>110</v>
      </c>
      <c r="Q23" s="62">
        <v>110</v>
      </c>
      <c r="R23" s="62">
        <v>110</v>
      </c>
      <c r="S23" s="62">
        <v>110</v>
      </c>
      <c r="T23" s="62">
        <v>110</v>
      </c>
      <c r="U23" s="62">
        <v>110</v>
      </c>
      <c r="V23" s="62">
        <v>110</v>
      </c>
      <c r="W23" s="62">
        <v>110</v>
      </c>
      <c r="X23" s="63">
        <v>110</v>
      </c>
      <c r="Y23" s="51"/>
    </row>
    <row r="24" spans="1:25" ht="36" x14ac:dyDescent="0.2">
      <c r="A24" s="234" t="s">
        <v>79</v>
      </c>
      <c r="B24" s="112" t="s">
        <v>93</v>
      </c>
      <c r="C24" s="64" t="s">
        <v>125</v>
      </c>
      <c r="D24" s="66" t="s">
        <v>277</v>
      </c>
      <c r="E24" s="66" t="s">
        <v>219</v>
      </c>
      <c r="F24" s="59">
        <v>9.2525035839684661E-2</v>
      </c>
      <c r="G24" s="59">
        <v>0.17386465212181734</v>
      </c>
      <c r="H24" s="66" t="s">
        <v>116</v>
      </c>
      <c r="I24" s="59">
        <v>0.17507919601092625</v>
      </c>
      <c r="J24" s="65">
        <v>1</v>
      </c>
      <c r="K24" s="59">
        <v>0.11712129341283267</v>
      </c>
      <c r="L24" s="66" t="s">
        <v>298</v>
      </c>
      <c r="M24" s="66" t="s">
        <v>299</v>
      </c>
      <c r="N24" s="66" t="s">
        <v>128</v>
      </c>
      <c r="O24" s="66" t="s">
        <v>300</v>
      </c>
      <c r="P24" s="59">
        <v>0.17884155093957596</v>
      </c>
      <c r="Q24" s="59">
        <v>5.3804025918262159E-2</v>
      </c>
      <c r="R24" s="59">
        <v>0.17290843618856655</v>
      </c>
      <c r="S24" s="59">
        <v>4.0541780205885732E-2</v>
      </c>
      <c r="T24" s="59">
        <v>9.3283182467473191E-2</v>
      </c>
      <c r="U24" s="59">
        <v>-5.8251535524690701E-2</v>
      </c>
      <c r="V24" s="59">
        <v>4.2934374334696983E-2</v>
      </c>
      <c r="W24" s="66" t="s">
        <v>234</v>
      </c>
      <c r="X24" s="67" t="s">
        <v>132</v>
      </c>
      <c r="Y24" s="51"/>
    </row>
    <row r="25" spans="1:25" ht="24" x14ac:dyDescent="0.2">
      <c r="A25" s="235"/>
      <c r="B25" s="112" t="s">
        <v>94</v>
      </c>
      <c r="C25" s="68">
        <v>3.3644675976424705E-6</v>
      </c>
      <c r="D25" s="59">
        <v>1.1542778282862938E-2</v>
      </c>
      <c r="E25" s="59">
        <v>2.0227760910656648E-2</v>
      </c>
      <c r="F25" s="59">
        <v>0.33635635014586818</v>
      </c>
      <c r="G25" s="59">
        <v>6.9287794230625463E-2</v>
      </c>
      <c r="H25" s="59">
        <v>1.8999769433024498E-9</v>
      </c>
      <c r="I25" s="59">
        <v>6.7335639222380159E-2</v>
      </c>
      <c r="J25" s="69"/>
      <c r="K25" s="59">
        <v>0.22301697583870139</v>
      </c>
      <c r="L25" s="59">
        <v>1.9428613219955836E-3</v>
      </c>
      <c r="M25" s="59">
        <v>1.8090697890609523E-4</v>
      </c>
      <c r="N25" s="59">
        <v>4.7021079183524847E-6</v>
      </c>
      <c r="O25" s="59">
        <v>2.430574235115652E-4</v>
      </c>
      <c r="P25" s="59">
        <v>6.1569970437981895E-2</v>
      </c>
      <c r="Q25" s="59">
        <v>0.57666705371666782</v>
      </c>
      <c r="R25" s="59">
        <v>7.0856769401798594E-2</v>
      </c>
      <c r="S25" s="59">
        <v>0.67410459220675034</v>
      </c>
      <c r="T25" s="59">
        <v>0.332394770042439</v>
      </c>
      <c r="U25" s="59">
        <v>0.54552340855481096</v>
      </c>
      <c r="V25" s="59">
        <v>0.65605890240957965</v>
      </c>
      <c r="W25" s="59">
        <v>3.8508857556251552E-2</v>
      </c>
      <c r="X25" s="60">
        <v>3.4105788449830797E-13</v>
      </c>
      <c r="Y25" s="51"/>
    </row>
    <row r="26" spans="1:25" x14ac:dyDescent="0.2">
      <c r="A26" s="234"/>
      <c r="B26" s="111" t="s">
        <v>54</v>
      </c>
      <c r="C26" s="61">
        <v>110</v>
      </c>
      <c r="D26" s="62">
        <v>110</v>
      </c>
      <c r="E26" s="62">
        <v>110</v>
      </c>
      <c r="F26" s="62">
        <v>110</v>
      </c>
      <c r="G26" s="62">
        <v>110</v>
      </c>
      <c r="H26" s="62">
        <v>110</v>
      </c>
      <c r="I26" s="62">
        <v>110</v>
      </c>
      <c r="J26" s="62">
        <v>110</v>
      </c>
      <c r="K26" s="62">
        <v>110</v>
      </c>
      <c r="L26" s="62">
        <v>110</v>
      </c>
      <c r="M26" s="62">
        <v>110</v>
      </c>
      <c r="N26" s="62">
        <v>110</v>
      </c>
      <c r="O26" s="62">
        <v>110</v>
      </c>
      <c r="P26" s="62">
        <v>110</v>
      </c>
      <c r="Q26" s="62">
        <v>110</v>
      </c>
      <c r="R26" s="62">
        <v>110</v>
      </c>
      <c r="S26" s="62">
        <v>110</v>
      </c>
      <c r="T26" s="62">
        <v>110</v>
      </c>
      <c r="U26" s="62">
        <v>110</v>
      </c>
      <c r="V26" s="62">
        <v>110</v>
      </c>
      <c r="W26" s="62">
        <v>110</v>
      </c>
      <c r="X26" s="63">
        <v>110</v>
      </c>
      <c r="Y26" s="51"/>
    </row>
    <row r="27" spans="1:25" ht="36" x14ac:dyDescent="0.2">
      <c r="A27" s="234" t="s">
        <v>80</v>
      </c>
      <c r="B27" s="112" t="s">
        <v>93</v>
      </c>
      <c r="C27" s="68">
        <v>0.12059743210411283</v>
      </c>
      <c r="D27" s="59">
        <v>-3.7289794530241879E-2</v>
      </c>
      <c r="E27" s="59">
        <v>-4.1721280746194314E-2</v>
      </c>
      <c r="F27" s="59">
        <v>2.4059541418965411E-2</v>
      </c>
      <c r="G27" s="59">
        <v>0.17488963960725357</v>
      </c>
      <c r="H27" s="59">
        <v>-0.17821014833249479</v>
      </c>
      <c r="I27" s="59">
        <v>-4.5694452091886162E-2</v>
      </c>
      <c r="J27" s="59">
        <v>0.11712129341283267</v>
      </c>
      <c r="K27" s="65">
        <v>1</v>
      </c>
      <c r="L27" s="59">
        <v>-2.1240131233248426E-2</v>
      </c>
      <c r="M27" s="59">
        <v>2.1458067696542616E-2</v>
      </c>
      <c r="N27" s="59">
        <v>-4.2314858856499465E-2</v>
      </c>
      <c r="O27" s="59">
        <v>-7.8890789811542253E-2</v>
      </c>
      <c r="P27" s="59">
        <v>0.11717163134911773</v>
      </c>
      <c r="Q27" s="66" t="s">
        <v>228</v>
      </c>
      <c r="R27" s="59">
        <v>3.163252790331389E-2</v>
      </c>
      <c r="S27" s="59">
        <v>0.10039876212942109</v>
      </c>
      <c r="T27" s="59">
        <v>4.1177200813236746E-2</v>
      </c>
      <c r="U27" s="59">
        <v>8.7565065561224925E-2</v>
      </c>
      <c r="V27" s="66" t="s">
        <v>213</v>
      </c>
      <c r="W27" s="66" t="s">
        <v>301</v>
      </c>
      <c r="X27" s="67" t="s">
        <v>219</v>
      </c>
      <c r="Y27" s="51"/>
    </row>
    <row r="28" spans="1:25" ht="24" x14ac:dyDescent="0.2">
      <c r="A28" s="235"/>
      <c r="B28" s="112" t="s">
        <v>94</v>
      </c>
      <c r="C28" s="68">
        <v>0.20948833942627573</v>
      </c>
      <c r="D28" s="59">
        <v>0.69892980510853842</v>
      </c>
      <c r="E28" s="59">
        <v>0.66518452032800701</v>
      </c>
      <c r="F28" s="59">
        <v>0.80298013299764059</v>
      </c>
      <c r="G28" s="59">
        <v>6.7637343148021153E-2</v>
      </c>
      <c r="H28" s="59">
        <v>6.2508406528266086E-2</v>
      </c>
      <c r="I28" s="59">
        <v>0.63548528540171079</v>
      </c>
      <c r="J28" s="59">
        <v>0.22301697583870139</v>
      </c>
      <c r="K28" s="69"/>
      <c r="L28" s="59">
        <v>0.82567768689858245</v>
      </c>
      <c r="M28" s="59">
        <v>0.82391780710695939</v>
      </c>
      <c r="N28" s="59">
        <v>0.66071305316265283</v>
      </c>
      <c r="O28" s="59">
        <v>0.4126497599192831</v>
      </c>
      <c r="P28" s="59">
        <v>0.222816769792585</v>
      </c>
      <c r="Q28" s="59">
        <v>2.288963861228873E-2</v>
      </c>
      <c r="R28" s="59">
        <v>0.7428685986859036</v>
      </c>
      <c r="S28" s="59">
        <v>0.29666964965509934</v>
      </c>
      <c r="T28" s="59">
        <v>0.66929345952030372</v>
      </c>
      <c r="U28" s="59">
        <v>0.36300827276821113</v>
      </c>
      <c r="V28" s="59">
        <v>3.0330281340206409E-2</v>
      </c>
      <c r="W28" s="59">
        <v>1.6973646946952825E-3</v>
      </c>
      <c r="X28" s="60">
        <v>2.041194459604145E-2</v>
      </c>
      <c r="Y28" s="51"/>
    </row>
    <row r="29" spans="1:25" x14ac:dyDescent="0.2">
      <c r="A29" s="234"/>
      <c r="B29" s="111" t="s">
        <v>54</v>
      </c>
      <c r="C29" s="61">
        <v>110</v>
      </c>
      <c r="D29" s="62">
        <v>110</v>
      </c>
      <c r="E29" s="62">
        <v>110</v>
      </c>
      <c r="F29" s="62">
        <v>110</v>
      </c>
      <c r="G29" s="62">
        <v>110</v>
      </c>
      <c r="H29" s="62">
        <v>110</v>
      </c>
      <c r="I29" s="62">
        <v>110</v>
      </c>
      <c r="J29" s="62">
        <v>110</v>
      </c>
      <c r="K29" s="62">
        <v>110</v>
      </c>
      <c r="L29" s="62">
        <v>110</v>
      </c>
      <c r="M29" s="62">
        <v>110</v>
      </c>
      <c r="N29" s="62">
        <v>110</v>
      </c>
      <c r="O29" s="62">
        <v>110</v>
      </c>
      <c r="P29" s="62">
        <v>110</v>
      </c>
      <c r="Q29" s="62">
        <v>110</v>
      </c>
      <c r="R29" s="62">
        <v>110</v>
      </c>
      <c r="S29" s="62">
        <v>110</v>
      </c>
      <c r="T29" s="62">
        <v>110</v>
      </c>
      <c r="U29" s="62">
        <v>110</v>
      </c>
      <c r="V29" s="62">
        <v>110</v>
      </c>
      <c r="W29" s="62">
        <v>110</v>
      </c>
      <c r="X29" s="63">
        <v>110</v>
      </c>
      <c r="Y29" s="51"/>
    </row>
    <row r="30" spans="1:25" ht="36" x14ac:dyDescent="0.2">
      <c r="A30" s="234" t="s">
        <v>81</v>
      </c>
      <c r="B30" s="112" t="s">
        <v>93</v>
      </c>
      <c r="C30" s="68">
        <v>9.805701248138228E-2</v>
      </c>
      <c r="D30" s="59">
        <v>0.12745001557500724</v>
      </c>
      <c r="E30" s="59">
        <v>7.16644368576866E-2</v>
      </c>
      <c r="F30" s="66" t="s">
        <v>282</v>
      </c>
      <c r="G30" s="59">
        <v>-2.0710483297636851E-2</v>
      </c>
      <c r="H30" s="66" t="s">
        <v>293</v>
      </c>
      <c r="I30" s="59">
        <v>0.14384143987370529</v>
      </c>
      <c r="J30" s="66" t="s">
        <v>298</v>
      </c>
      <c r="K30" s="59">
        <v>-2.1240131233248426E-2</v>
      </c>
      <c r="L30" s="65">
        <v>1</v>
      </c>
      <c r="M30" s="66" t="s">
        <v>236</v>
      </c>
      <c r="N30" s="66" t="s">
        <v>302</v>
      </c>
      <c r="O30" s="66" t="s">
        <v>303</v>
      </c>
      <c r="P30" s="59">
        <v>0.10723629165796141</v>
      </c>
      <c r="Q30" s="59">
        <v>-4.2839943486768624E-2</v>
      </c>
      <c r="R30" s="59">
        <v>-0.10169869052025561</v>
      </c>
      <c r="S30" s="59">
        <v>2.8153432728324188E-2</v>
      </c>
      <c r="T30" s="66" t="s">
        <v>238</v>
      </c>
      <c r="U30" s="59">
        <v>0.11363624331750907</v>
      </c>
      <c r="V30" s="59">
        <v>3.7516582827049144E-2</v>
      </c>
      <c r="W30" s="59">
        <v>-2.1276098120320162E-3</v>
      </c>
      <c r="X30" s="67" t="s">
        <v>194</v>
      </c>
      <c r="Y30" s="51"/>
    </row>
    <row r="31" spans="1:25" ht="24" x14ac:dyDescent="0.2">
      <c r="A31" s="235"/>
      <c r="B31" s="112" t="s">
        <v>94</v>
      </c>
      <c r="C31" s="68">
        <v>0.30813609973940354</v>
      </c>
      <c r="D31" s="59">
        <v>0.18455659497942284</v>
      </c>
      <c r="E31" s="59">
        <v>0.45688002009208462</v>
      </c>
      <c r="F31" s="59">
        <v>4.2208739458967658E-2</v>
      </c>
      <c r="G31" s="59">
        <v>0.82995828324619325</v>
      </c>
      <c r="H31" s="59">
        <v>5.4683173535839181E-4</v>
      </c>
      <c r="I31" s="59">
        <v>0.13382280591077519</v>
      </c>
      <c r="J31" s="59">
        <v>1.9428613219955836E-3</v>
      </c>
      <c r="K31" s="59">
        <v>0.82567768689858245</v>
      </c>
      <c r="L31" s="69"/>
      <c r="M31" s="59">
        <v>5.0620045036882898E-4</v>
      </c>
      <c r="N31" s="59">
        <v>2.3878102367821915E-13</v>
      </c>
      <c r="O31" s="59">
        <v>1.5974480660037199E-4</v>
      </c>
      <c r="P31" s="59">
        <v>0.26481845732399023</v>
      </c>
      <c r="Q31" s="59">
        <v>0.65676747615452435</v>
      </c>
      <c r="R31" s="59">
        <v>0.29042757540673542</v>
      </c>
      <c r="S31" s="59">
        <v>0.77031683033183063</v>
      </c>
      <c r="T31" s="59">
        <v>1.3205630417845641E-2</v>
      </c>
      <c r="U31" s="59">
        <v>0.23718766506955971</v>
      </c>
      <c r="V31" s="59">
        <v>0.69718782555829306</v>
      </c>
      <c r="W31" s="59">
        <v>0.9824003554614078</v>
      </c>
      <c r="X31" s="60">
        <v>7.8980353097702253E-8</v>
      </c>
      <c r="Y31" s="51"/>
    </row>
    <row r="32" spans="1:25" x14ac:dyDescent="0.2">
      <c r="A32" s="234"/>
      <c r="B32" s="111" t="s">
        <v>54</v>
      </c>
      <c r="C32" s="61">
        <v>110</v>
      </c>
      <c r="D32" s="62">
        <v>110</v>
      </c>
      <c r="E32" s="62">
        <v>110</v>
      </c>
      <c r="F32" s="62">
        <v>110</v>
      </c>
      <c r="G32" s="62">
        <v>110</v>
      </c>
      <c r="H32" s="62">
        <v>110</v>
      </c>
      <c r="I32" s="62">
        <v>110</v>
      </c>
      <c r="J32" s="62">
        <v>110</v>
      </c>
      <c r="K32" s="62">
        <v>110</v>
      </c>
      <c r="L32" s="62">
        <v>110</v>
      </c>
      <c r="M32" s="62">
        <v>110</v>
      </c>
      <c r="N32" s="62">
        <v>110</v>
      </c>
      <c r="O32" s="62">
        <v>110</v>
      </c>
      <c r="P32" s="62">
        <v>110</v>
      </c>
      <c r="Q32" s="62">
        <v>110</v>
      </c>
      <c r="R32" s="62">
        <v>110</v>
      </c>
      <c r="S32" s="62">
        <v>110</v>
      </c>
      <c r="T32" s="62">
        <v>110</v>
      </c>
      <c r="U32" s="62">
        <v>110</v>
      </c>
      <c r="V32" s="62">
        <v>110</v>
      </c>
      <c r="W32" s="62">
        <v>110</v>
      </c>
      <c r="X32" s="63">
        <v>110</v>
      </c>
      <c r="Y32" s="51"/>
    </row>
    <row r="33" spans="1:25" ht="36" x14ac:dyDescent="0.2">
      <c r="A33" s="234" t="s">
        <v>82</v>
      </c>
      <c r="B33" s="112" t="s">
        <v>93</v>
      </c>
      <c r="C33" s="68">
        <v>0.14573012081736431</v>
      </c>
      <c r="D33" s="66" t="s">
        <v>280</v>
      </c>
      <c r="E33" s="66" t="s">
        <v>240</v>
      </c>
      <c r="F33" s="66" t="s">
        <v>287</v>
      </c>
      <c r="G33" s="59">
        <v>6.5421062967960977E-2</v>
      </c>
      <c r="H33" s="66" t="s">
        <v>195</v>
      </c>
      <c r="I33" s="59">
        <v>5.7585316892212579E-2</v>
      </c>
      <c r="J33" s="66" t="s">
        <v>299</v>
      </c>
      <c r="K33" s="59">
        <v>2.1458067696542616E-2</v>
      </c>
      <c r="L33" s="66" t="s">
        <v>236</v>
      </c>
      <c r="M33" s="65">
        <v>1</v>
      </c>
      <c r="N33" s="66" t="s">
        <v>304</v>
      </c>
      <c r="O33" s="66" t="s">
        <v>177</v>
      </c>
      <c r="P33" s="59">
        <v>5.7865360304030597E-2</v>
      </c>
      <c r="Q33" s="59">
        <v>0.13511280731183783</v>
      </c>
      <c r="R33" s="59">
        <v>0.1135884628931744</v>
      </c>
      <c r="S33" s="59">
        <v>-2.2541825870035781E-2</v>
      </c>
      <c r="T33" s="59">
        <v>4.9472967695421345E-2</v>
      </c>
      <c r="U33" s="59">
        <v>8.0903444911131092E-2</v>
      </c>
      <c r="V33" s="59">
        <v>2.858575131256165E-2</v>
      </c>
      <c r="W33" s="59">
        <v>0.13433548797449738</v>
      </c>
      <c r="X33" s="67" t="s">
        <v>151</v>
      </c>
      <c r="Y33" s="51"/>
    </row>
    <row r="34" spans="1:25" ht="24" x14ac:dyDescent="0.2">
      <c r="A34" s="235"/>
      <c r="B34" s="112" t="s">
        <v>94</v>
      </c>
      <c r="C34" s="68">
        <v>0.12873924288105085</v>
      </c>
      <c r="D34" s="59">
        <v>1.0775875980832341E-3</v>
      </c>
      <c r="E34" s="59">
        <v>6.3323577903756541E-3</v>
      </c>
      <c r="F34" s="59">
        <v>2.9604686909648317E-3</v>
      </c>
      <c r="G34" s="59">
        <v>0.49711777117744838</v>
      </c>
      <c r="H34" s="59">
        <v>3.179955553311491E-5</v>
      </c>
      <c r="I34" s="59">
        <v>0.55013572911775366</v>
      </c>
      <c r="J34" s="59">
        <v>1.8090697890609523E-4</v>
      </c>
      <c r="K34" s="59">
        <v>0.82391780710695939</v>
      </c>
      <c r="L34" s="59">
        <v>5.0620045036882898E-4</v>
      </c>
      <c r="M34" s="69"/>
      <c r="N34" s="59">
        <v>9.6523299939695648E-8</v>
      </c>
      <c r="O34" s="59">
        <v>9.4468637472149329E-7</v>
      </c>
      <c r="P34" s="59">
        <v>0.54819464561305264</v>
      </c>
      <c r="Q34" s="59">
        <v>0.15932378549623277</v>
      </c>
      <c r="R34" s="59">
        <v>0.23738620898749394</v>
      </c>
      <c r="S34" s="59">
        <v>0.81517937084863468</v>
      </c>
      <c r="T34" s="59">
        <v>0.60776669648158455</v>
      </c>
      <c r="U34" s="59">
        <v>0.40079184348153496</v>
      </c>
      <c r="V34" s="59">
        <v>0.76688980422922071</v>
      </c>
      <c r="W34" s="59">
        <v>0.161759497229783</v>
      </c>
      <c r="X34" s="60">
        <v>3.9058102607888992E-11</v>
      </c>
      <c r="Y34" s="51"/>
    </row>
    <row r="35" spans="1:25" x14ac:dyDescent="0.2">
      <c r="A35" s="234"/>
      <c r="B35" s="111" t="s">
        <v>54</v>
      </c>
      <c r="C35" s="61">
        <v>110</v>
      </c>
      <c r="D35" s="62">
        <v>110</v>
      </c>
      <c r="E35" s="62">
        <v>110</v>
      </c>
      <c r="F35" s="62">
        <v>110</v>
      </c>
      <c r="G35" s="62">
        <v>110</v>
      </c>
      <c r="H35" s="62">
        <v>110</v>
      </c>
      <c r="I35" s="62">
        <v>110</v>
      </c>
      <c r="J35" s="62">
        <v>110</v>
      </c>
      <c r="K35" s="62">
        <v>110</v>
      </c>
      <c r="L35" s="62">
        <v>110</v>
      </c>
      <c r="M35" s="62">
        <v>110</v>
      </c>
      <c r="N35" s="62">
        <v>110</v>
      </c>
      <c r="O35" s="62">
        <v>110</v>
      </c>
      <c r="P35" s="62">
        <v>110</v>
      </c>
      <c r="Q35" s="62">
        <v>110</v>
      </c>
      <c r="R35" s="62">
        <v>110</v>
      </c>
      <c r="S35" s="62">
        <v>110</v>
      </c>
      <c r="T35" s="62">
        <v>110</v>
      </c>
      <c r="U35" s="62">
        <v>110</v>
      </c>
      <c r="V35" s="62">
        <v>110</v>
      </c>
      <c r="W35" s="62">
        <v>110</v>
      </c>
      <c r="X35" s="63">
        <v>110</v>
      </c>
      <c r="Y35" s="51"/>
    </row>
    <row r="36" spans="1:25" ht="36" x14ac:dyDescent="0.2">
      <c r="A36" s="234" t="s">
        <v>83</v>
      </c>
      <c r="B36" s="112" t="s">
        <v>93</v>
      </c>
      <c r="C36" s="64" t="s">
        <v>260</v>
      </c>
      <c r="D36" s="66" t="s">
        <v>259</v>
      </c>
      <c r="E36" s="66" t="s">
        <v>173</v>
      </c>
      <c r="F36" s="59">
        <v>0.13875266515399706</v>
      </c>
      <c r="G36" s="59">
        <v>3.3769570782953701E-2</v>
      </c>
      <c r="H36" s="66" t="s">
        <v>130</v>
      </c>
      <c r="I36" s="59">
        <v>4.7196712068726519E-2</v>
      </c>
      <c r="J36" s="66" t="s">
        <v>128</v>
      </c>
      <c r="K36" s="59">
        <v>-4.2314858856499465E-2</v>
      </c>
      <c r="L36" s="66" t="s">
        <v>302</v>
      </c>
      <c r="M36" s="66" t="s">
        <v>304</v>
      </c>
      <c r="N36" s="65">
        <v>1</v>
      </c>
      <c r="O36" s="66" t="s">
        <v>305</v>
      </c>
      <c r="P36" s="59">
        <v>0.12495874212408641</v>
      </c>
      <c r="Q36" s="59">
        <v>0.13859511279238923</v>
      </c>
      <c r="R36" s="59">
        <v>2.476250968293196E-2</v>
      </c>
      <c r="S36" s="59">
        <v>-0.15064391275401137</v>
      </c>
      <c r="T36" s="66" t="s">
        <v>256</v>
      </c>
      <c r="U36" s="59">
        <v>-6.2965184151158163E-2</v>
      </c>
      <c r="V36" s="59">
        <v>3.6504409952617604E-2</v>
      </c>
      <c r="W36" s="59">
        <v>1.9976495194783499E-2</v>
      </c>
      <c r="X36" s="67" t="s">
        <v>179</v>
      </c>
      <c r="Y36" s="51"/>
    </row>
    <row r="37" spans="1:25" ht="24" x14ac:dyDescent="0.2">
      <c r="A37" s="235"/>
      <c r="B37" s="112" t="s">
        <v>94</v>
      </c>
      <c r="C37" s="68">
        <v>1.6168695066377477E-2</v>
      </c>
      <c r="D37" s="59">
        <v>1.6781003216188996E-2</v>
      </c>
      <c r="E37" s="59">
        <v>4.3108831201313733E-3</v>
      </c>
      <c r="F37" s="59">
        <v>0.14828132999633101</v>
      </c>
      <c r="G37" s="59">
        <v>0.72616443110330253</v>
      </c>
      <c r="H37" s="59">
        <v>6.452399877981148E-5</v>
      </c>
      <c r="I37" s="59">
        <v>0.624401672684332</v>
      </c>
      <c r="J37" s="59">
        <v>4.7021079183524847E-6</v>
      </c>
      <c r="K37" s="59">
        <v>0.66071305316265283</v>
      </c>
      <c r="L37" s="59">
        <v>2.3878102367821915E-13</v>
      </c>
      <c r="M37" s="59">
        <v>9.6523299939695648E-8</v>
      </c>
      <c r="N37" s="69"/>
      <c r="O37" s="59">
        <v>1.5522147415242537E-4</v>
      </c>
      <c r="P37" s="59">
        <v>0.1933571753785627</v>
      </c>
      <c r="Q37" s="59">
        <v>0.14874704612826681</v>
      </c>
      <c r="R37" s="59">
        <v>0.79734555710185295</v>
      </c>
      <c r="S37" s="59">
        <v>0.11620663006804961</v>
      </c>
      <c r="T37" s="59">
        <v>2.7757385854860598E-2</v>
      </c>
      <c r="U37" s="59">
        <v>0.51344081033033007</v>
      </c>
      <c r="V37" s="59">
        <v>0.70497444679949361</v>
      </c>
      <c r="W37" s="59">
        <v>0.8358985601648774</v>
      </c>
      <c r="X37" s="60">
        <v>1.5189254698569312E-10</v>
      </c>
      <c r="Y37" s="51"/>
    </row>
    <row r="38" spans="1:25" x14ac:dyDescent="0.2">
      <c r="A38" s="234"/>
      <c r="B38" s="111" t="s">
        <v>54</v>
      </c>
      <c r="C38" s="61">
        <v>110</v>
      </c>
      <c r="D38" s="62">
        <v>110</v>
      </c>
      <c r="E38" s="62">
        <v>110</v>
      </c>
      <c r="F38" s="62">
        <v>110</v>
      </c>
      <c r="G38" s="62">
        <v>110</v>
      </c>
      <c r="H38" s="62">
        <v>110</v>
      </c>
      <c r="I38" s="62">
        <v>110</v>
      </c>
      <c r="J38" s="62">
        <v>110</v>
      </c>
      <c r="K38" s="62">
        <v>110</v>
      </c>
      <c r="L38" s="62">
        <v>110</v>
      </c>
      <c r="M38" s="62">
        <v>110</v>
      </c>
      <c r="N38" s="62">
        <v>110</v>
      </c>
      <c r="O38" s="62">
        <v>110</v>
      </c>
      <c r="P38" s="62">
        <v>110</v>
      </c>
      <c r="Q38" s="62">
        <v>110</v>
      </c>
      <c r="R38" s="62">
        <v>110</v>
      </c>
      <c r="S38" s="62">
        <v>110</v>
      </c>
      <c r="T38" s="62">
        <v>110</v>
      </c>
      <c r="U38" s="62">
        <v>110</v>
      </c>
      <c r="V38" s="62">
        <v>110</v>
      </c>
      <c r="W38" s="62">
        <v>110</v>
      </c>
      <c r="X38" s="63">
        <v>110</v>
      </c>
      <c r="Y38" s="51"/>
    </row>
    <row r="39" spans="1:25" ht="36" x14ac:dyDescent="0.2">
      <c r="A39" s="234" t="s">
        <v>84</v>
      </c>
      <c r="B39" s="112" t="s">
        <v>93</v>
      </c>
      <c r="C39" s="64" t="s">
        <v>287</v>
      </c>
      <c r="D39" s="59">
        <v>0.18181614283440714</v>
      </c>
      <c r="E39" s="66" t="s">
        <v>286</v>
      </c>
      <c r="F39" s="59">
        <v>0.11943589429563967</v>
      </c>
      <c r="G39" s="59">
        <v>0.12209551458659251</v>
      </c>
      <c r="H39" s="66" t="s">
        <v>294</v>
      </c>
      <c r="I39" s="59">
        <v>4.4008361765274909E-2</v>
      </c>
      <c r="J39" s="66" t="s">
        <v>300</v>
      </c>
      <c r="K39" s="59">
        <v>-7.8890789811542253E-2</v>
      </c>
      <c r="L39" s="66" t="s">
        <v>303</v>
      </c>
      <c r="M39" s="66" t="s">
        <v>177</v>
      </c>
      <c r="N39" s="66" t="s">
        <v>305</v>
      </c>
      <c r="O39" s="65">
        <v>1</v>
      </c>
      <c r="P39" s="59">
        <v>0.13326402924092653</v>
      </c>
      <c r="Q39" s="59">
        <v>4.8599588221526137E-2</v>
      </c>
      <c r="R39" s="59">
        <v>2.1427672523766386E-2</v>
      </c>
      <c r="S39" s="59">
        <v>0.18403599999441747</v>
      </c>
      <c r="T39" s="59">
        <v>3.7481451271295416E-2</v>
      </c>
      <c r="U39" s="66" t="s">
        <v>265</v>
      </c>
      <c r="V39" s="59">
        <v>-1.095137029431959E-2</v>
      </c>
      <c r="W39" s="59">
        <v>0.13260191427913656</v>
      </c>
      <c r="X39" s="67" t="s">
        <v>192</v>
      </c>
      <c r="Y39" s="51"/>
    </row>
    <row r="40" spans="1:25" ht="24" x14ac:dyDescent="0.2">
      <c r="A40" s="235"/>
      <c r="B40" s="112" t="s">
        <v>94</v>
      </c>
      <c r="C40" s="68">
        <v>2.9268015775844097E-3</v>
      </c>
      <c r="D40" s="59">
        <v>5.7302412308014632E-2</v>
      </c>
      <c r="E40" s="59">
        <v>2.3368622497964939E-2</v>
      </c>
      <c r="F40" s="59">
        <v>0.21394207861193779</v>
      </c>
      <c r="G40" s="59">
        <v>0.20384246616078971</v>
      </c>
      <c r="H40" s="59">
        <v>1.3273419512204261E-5</v>
      </c>
      <c r="I40" s="59">
        <v>0.64802169532512</v>
      </c>
      <c r="J40" s="59">
        <v>2.430574235115652E-4</v>
      </c>
      <c r="K40" s="59">
        <v>0.4126497599192831</v>
      </c>
      <c r="L40" s="59">
        <v>1.5974480660037199E-4</v>
      </c>
      <c r="M40" s="59">
        <v>9.4468637472149329E-7</v>
      </c>
      <c r="N40" s="59">
        <v>1.5522147415242537E-4</v>
      </c>
      <c r="O40" s="69"/>
      <c r="P40" s="59">
        <v>0.16516217726183097</v>
      </c>
      <c r="Q40" s="59">
        <v>0.61412636874658266</v>
      </c>
      <c r="R40" s="59">
        <v>0.82416320193408765</v>
      </c>
      <c r="S40" s="59">
        <v>5.4278272868657232E-2</v>
      </c>
      <c r="T40" s="59">
        <v>0.69745757119647123</v>
      </c>
      <c r="U40" s="59">
        <v>3.4865723375846242E-3</v>
      </c>
      <c r="V40" s="59">
        <v>0.90959433061193662</v>
      </c>
      <c r="W40" s="59">
        <v>0.16729127624386816</v>
      </c>
      <c r="X40" s="60">
        <v>2.9895019780081635E-11</v>
      </c>
      <c r="Y40" s="51"/>
    </row>
    <row r="41" spans="1:25" x14ac:dyDescent="0.2">
      <c r="A41" s="234"/>
      <c r="B41" s="111" t="s">
        <v>54</v>
      </c>
      <c r="C41" s="61">
        <v>110</v>
      </c>
      <c r="D41" s="62">
        <v>110</v>
      </c>
      <c r="E41" s="62">
        <v>110</v>
      </c>
      <c r="F41" s="62">
        <v>110</v>
      </c>
      <c r="G41" s="62">
        <v>110</v>
      </c>
      <c r="H41" s="62">
        <v>110</v>
      </c>
      <c r="I41" s="62">
        <v>110</v>
      </c>
      <c r="J41" s="62">
        <v>110</v>
      </c>
      <c r="K41" s="62">
        <v>110</v>
      </c>
      <c r="L41" s="62">
        <v>110</v>
      </c>
      <c r="M41" s="62">
        <v>110</v>
      </c>
      <c r="N41" s="62">
        <v>110</v>
      </c>
      <c r="O41" s="62">
        <v>110</v>
      </c>
      <c r="P41" s="62">
        <v>110</v>
      </c>
      <c r="Q41" s="62">
        <v>110</v>
      </c>
      <c r="R41" s="62">
        <v>110</v>
      </c>
      <c r="S41" s="62">
        <v>110</v>
      </c>
      <c r="T41" s="62">
        <v>110</v>
      </c>
      <c r="U41" s="62">
        <v>110</v>
      </c>
      <c r="V41" s="62">
        <v>110</v>
      </c>
      <c r="W41" s="62">
        <v>110</v>
      </c>
      <c r="X41" s="63">
        <v>110</v>
      </c>
      <c r="Y41" s="51"/>
    </row>
    <row r="42" spans="1:25" ht="36" x14ac:dyDescent="0.2">
      <c r="A42" s="234" t="s">
        <v>85</v>
      </c>
      <c r="B42" s="112" t="s">
        <v>93</v>
      </c>
      <c r="C42" s="68">
        <v>3.5276674815806389E-2</v>
      </c>
      <c r="D42" s="66" t="s">
        <v>232</v>
      </c>
      <c r="E42" s="59">
        <v>5.4190823607029745E-2</v>
      </c>
      <c r="F42" s="59">
        <v>0.13290322663921389</v>
      </c>
      <c r="G42" s="59">
        <v>4.4810098185498179E-2</v>
      </c>
      <c r="H42" s="59">
        <v>8.2345863866092814E-2</v>
      </c>
      <c r="I42" s="59">
        <v>-5.487723264686814E-2</v>
      </c>
      <c r="J42" s="59">
        <v>0.17884155093957596</v>
      </c>
      <c r="K42" s="59">
        <v>0.11717163134911773</v>
      </c>
      <c r="L42" s="59">
        <v>0.10723629165796141</v>
      </c>
      <c r="M42" s="59">
        <v>5.7865360304030597E-2</v>
      </c>
      <c r="N42" s="59">
        <v>0.12495874212408641</v>
      </c>
      <c r="O42" s="59">
        <v>0.13326402924092653</v>
      </c>
      <c r="P42" s="65">
        <v>1</v>
      </c>
      <c r="Q42" s="59">
        <v>8.9631480324796745E-2</v>
      </c>
      <c r="R42" s="59">
        <v>0.11411549666121891</v>
      </c>
      <c r="S42" s="59">
        <v>5.7284650060852801E-2</v>
      </c>
      <c r="T42" s="59">
        <v>0.11178255952396714</v>
      </c>
      <c r="U42" s="66" t="s">
        <v>260</v>
      </c>
      <c r="V42" s="59">
        <v>0.18528042881657689</v>
      </c>
      <c r="W42" s="59">
        <v>6.3313273432563724E-2</v>
      </c>
      <c r="X42" s="67" t="s">
        <v>306</v>
      </c>
      <c r="Y42" s="51"/>
    </row>
    <row r="43" spans="1:25" ht="24" x14ac:dyDescent="0.2">
      <c r="A43" s="235"/>
      <c r="B43" s="112" t="s">
        <v>94</v>
      </c>
      <c r="C43" s="68">
        <v>0.71446037893933356</v>
      </c>
      <c r="D43" s="59">
        <v>2.4354472498871453E-2</v>
      </c>
      <c r="E43" s="59">
        <v>0.57392598868999367</v>
      </c>
      <c r="F43" s="59">
        <v>0.16631986783450095</v>
      </c>
      <c r="G43" s="59">
        <v>0.64204807532249664</v>
      </c>
      <c r="H43" s="59">
        <v>0.39241911624939296</v>
      </c>
      <c r="I43" s="59">
        <v>0.56907674989430412</v>
      </c>
      <c r="J43" s="59">
        <v>6.1569970437981895E-2</v>
      </c>
      <c r="K43" s="59">
        <v>0.222816769792585</v>
      </c>
      <c r="L43" s="59">
        <v>0.26481845732399023</v>
      </c>
      <c r="M43" s="59">
        <v>0.54819464561305264</v>
      </c>
      <c r="N43" s="59">
        <v>0.1933571753785627</v>
      </c>
      <c r="O43" s="59">
        <v>0.16516217726183097</v>
      </c>
      <c r="P43" s="69"/>
      <c r="Q43" s="59">
        <v>0.35175005747569266</v>
      </c>
      <c r="R43" s="59">
        <v>0.23520260352240965</v>
      </c>
      <c r="S43" s="59">
        <v>0.55222346989058158</v>
      </c>
      <c r="T43" s="59">
        <v>0.24497536723505905</v>
      </c>
      <c r="U43" s="59">
        <v>1.6341333756037475E-2</v>
      </c>
      <c r="V43" s="59">
        <v>5.2641223620333993E-2</v>
      </c>
      <c r="W43" s="59">
        <v>0.51111061333049435</v>
      </c>
      <c r="X43" s="60">
        <v>1.8671205451064004E-4</v>
      </c>
      <c r="Y43" s="51"/>
    </row>
    <row r="44" spans="1:25" x14ac:dyDescent="0.2">
      <c r="A44" s="234"/>
      <c r="B44" s="111" t="s">
        <v>54</v>
      </c>
      <c r="C44" s="61">
        <v>110</v>
      </c>
      <c r="D44" s="62">
        <v>110</v>
      </c>
      <c r="E44" s="62">
        <v>110</v>
      </c>
      <c r="F44" s="62">
        <v>110</v>
      </c>
      <c r="G44" s="62">
        <v>110</v>
      </c>
      <c r="H44" s="62">
        <v>110</v>
      </c>
      <c r="I44" s="62">
        <v>110</v>
      </c>
      <c r="J44" s="62">
        <v>110</v>
      </c>
      <c r="K44" s="62">
        <v>110</v>
      </c>
      <c r="L44" s="62">
        <v>110</v>
      </c>
      <c r="M44" s="62">
        <v>110</v>
      </c>
      <c r="N44" s="62">
        <v>110</v>
      </c>
      <c r="O44" s="62">
        <v>110</v>
      </c>
      <c r="P44" s="62">
        <v>110</v>
      </c>
      <c r="Q44" s="62">
        <v>110</v>
      </c>
      <c r="R44" s="62">
        <v>110</v>
      </c>
      <c r="S44" s="62">
        <v>110</v>
      </c>
      <c r="T44" s="62">
        <v>110</v>
      </c>
      <c r="U44" s="62">
        <v>110</v>
      </c>
      <c r="V44" s="62">
        <v>110</v>
      </c>
      <c r="W44" s="62">
        <v>110</v>
      </c>
      <c r="X44" s="63">
        <v>110</v>
      </c>
      <c r="Y44" s="51"/>
    </row>
    <row r="45" spans="1:25" ht="36" x14ac:dyDescent="0.2">
      <c r="A45" s="234" t="s">
        <v>86</v>
      </c>
      <c r="B45" s="112" t="s">
        <v>93</v>
      </c>
      <c r="C45" s="68">
        <v>0.13829705259647959</v>
      </c>
      <c r="D45" s="59">
        <v>-0.10395413411947353</v>
      </c>
      <c r="E45" s="66" t="s">
        <v>264</v>
      </c>
      <c r="F45" s="59">
        <v>-3.3984386720529718E-2</v>
      </c>
      <c r="G45" s="59">
        <v>4.4810098185498193E-2</v>
      </c>
      <c r="H45" s="59">
        <v>-7.5810477844974619E-2</v>
      </c>
      <c r="I45" s="59">
        <v>-2.1341146029337715E-2</v>
      </c>
      <c r="J45" s="59">
        <v>5.3804025918262159E-2</v>
      </c>
      <c r="K45" s="66" t="s">
        <v>228</v>
      </c>
      <c r="L45" s="59">
        <v>-4.2839943486768624E-2</v>
      </c>
      <c r="M45" s="59">
        <v>0.13511280731183783</v>
      </c>
      <c r="N45" s="59">
        <v>0.13859511279238923</v>
      </c>
      <c r="O45" s="59">
        <v>4.8599588221526137E-2</v>
      </c>
      <c r="P45" s="59">
        <v>8.9631480324796745E-2</v>
      </c>
      <c r="Q45" s="65">
        <v>1</v>
      </c>
      <c r="R45" s="59">
        <v>4.7167738619970527E-2</v>
      </c>
      <c r="S45" s="59">
        <v>0.16469336892495179</v>
      </c>
      <c r="T45" s="66" t="s">
        <v>260</v>
      </c>
      <c r="U45" s="66" t="s">
        <v>237</v>
      </c>
      <c r="V45" s="59">
        <v>0.11089777491211134</v>
      </c>
      <c r="W45" s="59">
        <v>0.17045881308767227</v>
      </c>
      <c r="X45" s="67" t="s">
        <v>272</v>
      </c>
      <c r="Y45" s="51"/>
    </row>
    <row r="46" spans="1:25" ht="24" x14ac:dyDescent="0.2">
      <c r="A46" s="235"/>
      <c r="B46" s="112" t="s">
        <v>94</v>
      </c>
      <c r="C46" s="68">
        <v>0.14963110668329727</v>
      </c>
      <c r="D46" s="59">
        <v>0.27980542246388518</v>
      </c>
      <c r="E46" s="59">
        <v>1.2524367713124722E-2</v>
      </c>
      <c r="F46" s="59">
        <v>0.72449225603636813</v>
      </c>
      <c r="G46" s="59">
        <v>0.64204807532249863</v>
      </c>
      <c r="H46" s="59">
        <v>0.43118950407622969</v>
      </c>
      <c r="I46" s="59">
        <v>0.82486186460560496</v>
      </c>
      <c r="J46" s="59">
        <v>0.57666705371666782</v>
      </c>
      <c r="K46" s="59">
        <v>2.288963861228873E-2</v>
      </c>
      <c r="L46" s="59">
        <v>0.65676747615452435</v>
      </c>
      <c r="M46" s="59">
        <v>0.15932378549623277</v>
      </c>
      <c r="N46" s="59">
        <v>0.14874704612826681</v>
      </c>
      <c r="O46" s="59">
        <v>0.61412636874658266</v>
      </c>
      <c r="P46" s="59">
        <v>0.35175005747569266</v>
      </c>
      <c r="Q46" s="69"/>
      <c r="R46" s="59">
        <v>0.6246146575683833</v>
      </c>
      <c r="S46" s="59">
        <v>8.5551027474231753E-2</v>
      </c>
      <c r="T46" s="59">
        <v>1.6163742196944539E-2</v>
      </c>
      <c r="U46" s="59">
        <v>5.7034855694809991E-3</v>
      </c>
      <c r="V46" s="59">
        <v>0.24875422418012177</v>
      </c>
      <c r="W46" s="59">
        <v>7.5007472861408811E-2</v>
      </c>
      <c r="X46" s="60">
        <v>7.7359084495732498E-3</v>
      </c>
      <c r="Y46" s="51"/>
    </row>
    <row r="47" spans="1:25" x14ac:dyDescent="0.2">
      <c r="A47" s="234"/>
      <c r="B47" s="111" t="s">
        <v>54</v>
      </c>
      <c r="C47" s="61">
        <v>110</v>
      </c>
      <c r="D47" s="62">
        <v>110</v>
      </c>
      <c r="E47" s="62">
        <v>110</v>
      </c>
      <c r="F47" s="62">
        <v>110</v>
      </c>
      <c r="G47" s="62">
        <v>110</v>
      </c>
      <c r="H47" s="62">
        <v>110</v>
      </c>
      <c r="I47" s="62">
        <v>110</v>
      </c>
      <c r="J47" s="62">
        <v>110</v>
      </c>
      <c r="K47" s="62">
        <v>110</v>
      </c>
      <c r="L47" s="62">
        <v>110</v>
      </c>
      <c r="M47" s="62">
        <v>110</v>
      </c>
      <c r="N47" s="62">
        <v>110</v>
      </c>
      <c r="O47" s="62">
        <v>110</v>
      </c>
      <c r="P47" s="62">
        <v>110</v>
      </c>
      <c r="Q47" s="62">
        <v>110</v>
      </c>
      <c r="R47" s="62">
        <v>110</v>
      </c>
      <c r="S47" s="62">
        <v>110</v>
      </c>
      <c r="T47" s="62">
        <v>110</v>
      </c>
      <c r="U47" s="62">
        <v>110</v>
      </c>
      <c r="V47" s="62">
        <v>110</v>
      </c>
      <c r="W47" s="62">
        <v>110</v>
      </c>
      <c r="X47" s="63">
        <v>110</v>
      </c>
      <c r="Y47" s="51"/>
    </row>
    <row r="48" spans="1:25" ht="36" x14ac:dyDescent="0.2">
      <c r="A48" s="234" t="s">
        <v>87</v>
      </c>
      <c r="B48" s="112" t="s">
        <v>93</v>
      </c>
      <c r="C48" s="68">
        <v>3.2700345939497104E-2</v>
      </c>
      <c r="D48" s="59">
        <v>0.15520594975664001</v>
      </c>
      <c r="E48" s="59">
        <v>9.541886862175486E-2</v>
      </c>
      <c r="F48" s="59">
        <v>5.4697544141952964E-2</v>
      </c>
      <c r="G48" s="59">
        <v>0.10282882061000145</v>
      </c>
      <c r="H48" s="59">
        <v>5.2217945646313942E-2</v>
      </c>
      <c r="I48" s="59">
        <v>-4.4560047097261914E-3</v>
      </c>
      <c r="J48" s="59">
        <v>0.17290843618856655</v>
      </c>
      <c r="K48" s="59">
        <v>3.163252790331389E-2</v>
      </c>
      <c r="L48" s="59">
        <v>-0.10169869052025561</v>
      </c>
      <c r="M48" s="59">
        <v>0.1135884628931744</v>
      </c>
      <c r="N48" s="59">
        <v>2.476250968293196E-2</v>
      </c>
      <c r="O48" s="59">
        <v>2.1427672523766386E-2</v>
      </c>
      <c r="P48" s="59">
        <v>0.11411549666121891</v>
      </c>
      <c r="Q48" s="59">
        <v>4.7167738619970527E-2</v>
      </c>
      <c r="R48" s="65">
        <v>1</v>
      </c>
      <c r="S48" s="59">
        <v>3.6794830064175167E-17</v>
      </c>
      <c r="T48" s="59">
        <v>7.0884624234683294E-2</v>
      </c>
      <c r="U48" s="59">
        <v>5.329785418148246E-2</v>
      </c>
      <c r="V48" s="66" t="s">
        <v>307</v>
      </c>
      <c r="W48" s="59">
        <v>0.15739391075799172</v>
      </c>
      <c r="X48" s="67" t="s">
        <v>276</v>
      </c>
      <c r="Y48" s="51"/>
    </row>
    <row r="49" spans="1:25" ht="24" x14ac:dyDescent="0.2">
      <c r="A49" s="235"/>
      <c r="B49" s="112" t="s">
        <v>94</v>
      </c>
      <c r="C49" s="68">
        <v>0.73450652941260852</v>
      </c>
      <c r="D49" s="59">
        <v>0.10543747417127672</v>
      </c>
      <c r="E49" s="59">
        <v>0.3213955830589359</v>
      </c>
      <c r="F49" s="59">
        <v>0.57034432006038338</v>
      </c>
      <c r="G49" s="59">
        <v>0.28507216797262241</v>
      </c>
      <c r="H49" s="59">
        <v>0.58797006243813499</v>
      </c>
      <c r="I49" s="59">
        <v>0.96314979075442575</v>
      </c>
      <c r="J49" s="59">
        <v>7.0856769401798594E-2</v>
      </c>
      <c r="K49" s="59">
        <v>0.7428685986859036</v>
      </c>
      <c r="L49" s="59">
        <v>0.29042757540673542</v>
      </c>
      <c r="M49" s="59">
        <v>0.23738620898749394</v>
      </c>
      <c r="N49" s="59">
        <v>0.79734555710185295</v>
      </c>
      <c r="O49" s="59">
        <v>0.82416320193408765</v>
      </c>
      <c r="P49" s="59">
        <v>0.23520260352240965</v>
      </c>
      <c r="Q49" s="59">
        <v>0.6246146575683833</v>
      </c>
      <c r="R49" s="69"/>
      <c r="S49" s="59">
        <v>1</v>
      </c>
      <c r="T49" s="59">
        <v>0.46180503487565416</v>
      </c>
      <c r="U49" s="59">
        <v>0.58026323598784235</v>
      </c>
      <c r="V49" s="59">
        <v>6.0334305999889485E-3</v>
      </c>
      <c r="W49" s="59">
        <v>0.10055762616714836</v>
      </c>
      <c r="X49" s="60">
        <v>4.0937270379965002E-3</v>
      </c>
      <c r="Y49" s="51"/>
    </row>
    <row r="50" spans="1:25" x14ac:dyDescent="0.2">
      <c r="A50" s="234"/>
      <c r="B50" s="111" t="s">
        <v>54</v>
      </c>
      <c r="C50" s="61">
        <v>110</v>
      </c>
      <c r="D50" s="62">
        <v>110</v>
      </c>
      <c r="E50" s="62">
        <v>110</v>
      </c>
      <c r="F50" s="62">
        <v>110</v>
      </c>
      <c r="G50" s="62">
        <v>110</v>
      </c>
      <c r="H50" s="62">
        <v>110</v>
      </c>
      <c r="I50" s="62">
        <v>110</v>
      </c>
      <c r="J50" s="62">
        <v>110</v>
      </c>
      <c r="K50" s="62">
        <v>110</v>
      </c>
      <c r="L50" s="62">
        <v>110</v>
      </c>
      <c r="M50" s="62">
        <v>110</v>
      </c>
      <c r="N50" s="62">
        <v>110</v>
      </c>
      <c r="O50" s="62">
        <v>110</v>
      </c>
      <c r="P50" s="62">
        <v>110</v>
      </c>
      <c r="Q50" s="62">
        <v>110</v>
      </c>
      <c r="R50" s="62">
        <v>110</v>
      </c>
      <c r="S50" s="62">
        <v>110</v>
      </c>
      <c r="T50" s="62">
        <v>110</v>
      </c>
      <c r="U50" s="62">
        <v>110</v>
      </c>
      <c r="V50" s="62">
        <v>110</v>
      </c>
      <c r="W50" s="62">
        <v>110</v>
      </c>
      <c r="X50" s="63">
        <v>110</v>
      </c>
      <c r="Y50" s="51"/>
    </row>
    <row r="51" spans="1:25" ht="36" x14ac:dyDescent="0.2">
      <c r="A51" s="234" t="s">
        <v>88</v>
      </c>
      <c r="B51" s="112" t="s">
        <v>93</v>
      </c>
      <c r="C51" s="64" t="s">
        <v>288</v>
      </c>
      <c r="D51" s="59">
        <v>6.9896751384576896E-3</v>
      </c>
      <c r="E51" s="59">
        <v>-7.7656063895434349E-2</v>
      </c>
      <c r="F51" s="59">
        <v>1.3914288861651752E-2</v>
      </c>
      <c r="G51" s="59">
        <v>0.1451780723105765</v>
      </c>
      <c r="H51" s="59">
        <v>-8.4844023537154978E-17</v>
      </c>
      <c r="I51" s="59">
        <v>-5.2426463881694307E-2</v>
      </c>
      <c r="J51" s="59">
        <v>4.0541780205885732E-2</v>
      </c>
      <c r="K51" s="59">
        <v>0.10039876212942109</v>
      </c>
      <c r="L51" s="59">
        <v>2.8153432728324188E-2</v>
      </c>
      <c r="M51" s="59">
        <v>-2.2541825870035781E-2</v>
      </c>
      <c r="N51" s="59">
        <v>-0.15064391275401137</v>
      </c>
      <c r="O51" s="59">
        <v>0.18403599999441747</v>
      </c>
      <c r="P51" s="59">
        <v>5.7284650060852801E-2</v>
      </c>
      <c r="Q51" s="59">
        <v>0.16469336892495179</v>
      </c>
      <c r="R51" s="59">
        <v>3.6794830064175167E-17</v>
      </c>
      <c r="S51" s="65">
        <v>1</v>
      </c>
      <c r="T51" s="59">
        <v>-8.1364151691939127E-2</v>
      </c>
      <c r="U51" s="59">
        <v>0.16025071489045728</v>
      </c>
      <c r="V51" s="59">
        <v>3.4884387938471095E-2</v>
      </c>
      <c r="W51" s="59">
        <v>0.18611002625574463</v>
      </c>
      <c r="X51" s="67" t="s">
        <v>308</v>
      </c>
      <c r="Y51" s="51"/>
    </row>
    <row r="52" spans="1:25" ht="24" x14ac:dyDescent="0.2">
      <c r="A52" s="235"/>
      <c r="B52" s="112" t="s">
        <v>94</v>
      </c>
      <c r="C52" s="68">
        <v>4.3084577290015628E-2</v>
      </c>
      <c r="D52" s="59">
        <v>0.94222646900152041</v>
      </c>
      <c r="E52" s="59">
        <v>0.42002472081555142</v>
      </c>
      <c r="F52" s="59">
        <v>0.88528396112210417</v>
      </c>
      <c r="G52" s="59">
        <v>0.13020958433965613</v>
      </c>
      <c r="H52" s="59">
        <v>1</v>
      </c>
      <c r="I52" s="59">
        <v>0.58647833008631023</v>
      </c>
      <c r="J52" s="59">
        <v>0.67410459220675034</v>
      </c>
      <c r="K52" s="59">
        <v>0.29666964965509934</v>
      </c>
      <c r="L52" s="59">
        <v>0.77031683033183063</v>
      </c>
      <c r="M52" s="59">
        <v>0.81517937084863468</v>
      </c>
      <c r="N52" s="59">
        <v>0.11620663006804961</v>
      </c>
      <c r="O52" s="59">
        <v>5.4278272868657232E-2</v>
      </c>
      <c r="P52" s="59">
        <v>0.55222346989058158</v>
      </c>
      <c r="Q52" s="59">
        <v>8.5551027474231753E-2</v>
      </c>
      <c r="R52" s="59">
        <v>1</v>
      </c>
      <c r="S52" s="69"/>
      <c r="T52" s="59">
        <v>0.39810617518269287</v>
      </c>
      <c r="U52" s="59">
        <v>9.4455267950606298E-2</v>
      </c>
      <c r="V52" s="59">
        <v>0.71750060759127532</v>
      </c>
      <c r="W52" s="59">
        <v>5.1572659695101088E-2</v>
      </c>
      <c r="X52" s="60">
        <v>2.8614325482476704E-2</v>
      </c>
      <c r="Y52" s="51"/>
    </row>
    <row r="53" spans="1:25" x14ac:dyDescent="0.2">
      <c r="A53" s="234"/>
      <c r="B53" s="111" t="s">
        <v>54</v>
      </c>
      <c r="C53" s="61">
        <v>110</v>
      </c>
      <c r="D53" s="62">
        <v>110</v>
      </c>
      <c r="E53" s="62">
        <v>110</v>
      </c>
      <c r="F53" s="62">
        <v>110</v>
      </c>
      <c r="G53" s="62">
        <v>110</v>
      </c>
      <c r="H53" s="62">
        <v>110</v>
      </c>
      <c r="I53" s="62">
        <v>110</v>
      </c>
      <c r="J53" s="62">
        <v>110</v>
      </c>
      <c r="K53" s="62">
        <v>110</v>
      </c>
      <c r="L53" s="62">
        <v>110</v>
      </c>
      <c r="M53" s="62">
        <v>110</v>
      </c>
      <c r="N53" s="62">
        <v>110</v>
      </c>
      <c r="O53" s="62">
        <v>110</v>
      </c>
      <c r="P53" s="62">
        <v>110</v>
      </c>
      <c r="Q53" s="62">
        <v>110</v>
      </c>
      <c r="R53" s="62">
        <v>110</v>
      </c>
      <c r="S53" s="62">
        <v>110</v>
      </c>
      <c r="T53" s="62">
        <v>110</v>
      </c>
      <c r="U53" s="62">
        <v>110</v>
      </c>
      <c r="V53" s="62">
        <v>110</v>
      </c>
      <c r="W53" s="62">
        <v>110</v>
      </c>
      <c r="X53" s="63">
        <v>110</v>
      </c>
      <c r="Y53" s="51"/>
    </row>
    <row r="54" spans="1:25" ht="36" x14ac:dyDescent="0.2">
      <c r="A54" s="234" t="s">
        <v>89</v>
      </c>
      <c r="B54" s="112" t="s">
        <v>93</v>
      </c>
      <c r="C54" s="68">
        <v>2.3057243087811929E-2</v>
      </c>
      <c r="D54" s="59">
        <v>-5.7155253318405562E-2</v>
      </c>
      <c r="E54" s="59">
        <v>3.3465148149670311E-2</v>
      </c>
      <c r="F54" s="59">
        <v>8.6195828119167289E-2</v>
      </c>
      <c r="G54" s="66" t="s">
        <v>291</v>
      </c>
      <c r="H54" s="59">
        <v>-4.7526522930605344E-2</v>
      </c>
      <c r="I54" s="66" t="s">
        <v>281</v>
      </c>
      <c r="J54" s="59">
        <v>9.3283182467473191E-2</v>
      </c>
      <c r="K54" s="59">
        <v>4.1177200813236746E-2</v>
      </c>
      <c r="L54" s="66" t="s">
        <v>238</v>
      </c>
      <c r="M54" s="59">
        <v>4.9472967695421345E-2</v>
      </c>
      <c r="N54" s="66" t="s">
        <v>256</v>
      </c>
      <c r="O54" s="59">
        <v>3.7481451271295416E-2</v>
      </c>
      <c r="P54" s="59">
        <v>0.11178255952396714</v>
      </c>
      <c r="Q54" s="66" t="s">
        <v>260</v>
      </c>
      <c r="R54" s="59">
        <v>7.0884624234683294E-2</v>
      </c>
      <c r="S54" s="59">
        <v>-8.1364151691939127E-2</v>
      </c>
      <c r="T54" s="65">
        <v>1</v>
      </c>
      <c r="U54" s="66" t="s">
        <v>255</v>
      </c>
      <c r="V54" s="59">
        <v>0.18056420912873961</v>
      </c>
      <c r="W54" s="66" t="s">
        <v>243</v>
      </c>
      <c r="X54" s="67" t="s">
        <v>309</v>
      </c>
      <c r="Y54" s="51"/>
    </row>
    <row r="55" spans="1:25" ht="24" x14ac:dyDescent="0.2">
      <c r="A55" s="235"/>
      <c r="B55" s="112" t="s">
        <v>94</v>
      </c>
      <c r="C55" s="68">
        <v>0.81103138766599059</v>
      </c>
      <c r="D55" s="59">
        <v>0.55312314114809613</v>
      </c>
      <c r="E55" s="59">
        <v>0.72853632849296379</v>
      </c>
      <c r="F55" s="59">
        <v>0.37058922623003665</v>
      </c>
      <c r="G55" s="59">
        <v>4.1615702317233348E-3</v>
      </c>
      <c r="H55" s="59">
        <v>0.62197940507659544</v>
      </c>
      <c r="I55" s="59">
        <v>1.5469282155275604E-2</v>
      </c>
      <c r="J55" s="59">
        <v>0.332394770042439</v>
      </c>
      <c r="K55" s="59">
        <v>0.66929345952030372</v>
      </c>
      <c r="L55" s="59">
        <v>1.3205630417845641E-2</v>
      </c>
      <c r="M55" s="59">
        <v>0.60776669648158455</v>
      </c>
      <c r="N55" s="59">
        <v>2.7757385854860598E-2</v>
      </c>
      <c r="O55" s="59">
        <v>0.69745757119647123</v>
      </c>
      <c r="P55" s="59">
        <v>0.24497536723505905</v>
      </c>
      <c r="Q55" s="59">
        <v>1.6163742196944539E-2</v>
      </c>
      <c r="R55" s="59">
        <v>0.46180503487565416</v>
      </c>
      <c r="S55" s="59">
        <v>0.39810617518269287</v>
      </c>
      <c r="T55" s="69"/>
      <c r="U55" s="59">
        <v>4.8978766582729122E-2</v>
      </c>
      <c r="V55" s="59">
        <v>5.9067994734747623E-2</v>
      </c>
      <c r="W55" s="59">
        <v>2.1213664013764941E-2</v>
      </c>
      <c r="X55" s="60">
        <v>3.3495708688576354E-4</v>
      </c>
      <c r="Y55" s="51"/>
    </row>
    <row r="56" spans="1:25" x14ac:dyDescent="0.2">
      <c r="A56" s="234"/>
      <c r="B56" s="111" t="s">
        <v>54</v>
      </c>
      <c r="C56" s="61">
        <v>110</v>
      </c>
      <c r="D56" s="62">
        <v>110</v>
      </c>
      <c r="E56" s="62">
        <v>110</v>
      </c>
      <c r="F56" s="62">
        <v>110</v>
      </c>
      <c r="G56" s="62">
        <v>110</v>
      </c>
      <c r="H56" s="62">
        <v>110</v>
      </c>
      <c r="I56" s="62">
        <v>110</v>
      </c>
      <c r="J56" s="62">
        <v>110</v>
      </c>
      <c r="K56" s="62">
        <v>110</v>
      </c>
      <c r="L56" s="62">
        <v>110</v>
      </c>
      <c r="M56" s="62">
        <v>110</v>
      </c>
      <c r="N56" s="62">
        <v>110</v>
      </c>
      <c r="O56" s="62">
        <v>110</v>
      </c>
      <c r="P56" s="62">
        <v>110</v>
      </c>
      <c r="Q56" s="62">
        <v>110</v>
      </c>
      <c r="R56" s="62">
        <v>110</v>
      </c>
      <c r="S56" s="62">
        <v>110</v>
      </c>
      <c r="T56" s="62">
        <v>110</v>
      </c>
      <c r="U56" s="62">
        <v>110</v>
      </c>
      <c r="V56" s="62">
        <v>110</v>
      </c>
      <c r="W56" s="62">
        <v>110</v>
      </c>
      <c r="X56" s="63">
        <v>110</v>
      </c>
      <c r="Y56" s="51"/>
    </row>
    <row r="57" spans="1:25" ht="36" x14ac:dyDescent="0.2">
      <c r="A57" s="234" t="s">
        <v>90</v>
      </c>
      <c r="B57" s="112" t="s">
        <v>93</v>
      </c>
      <c r="C57" s="68">
        <v>9.0520996134704088E-2</v>
      </c>
      <c r="D57" s="59">
        <v>-6.8520926781320921E-2</v>
      </c>
      <c r="E57" s="59">
        <v>-4.757073688026623E-2</v>
      </c>
      <c r="F57" s="59">
        <v>0.16327150946771846</v>
      </c>
      <c r="G57" s="59">
        <v>0.14312611180125484</v>
      </c>
      <c r="H57" s="59">
        <v>-5.7231827846202954E-2</v>
      </c>
      <c r="I57" s="66" t="s">
        <v>295</v>
      </c>
      <c r="J57" s="59">
        <v>-5.8251535524690701E-2</v>
      </c>
      <c r="K57" s="59">
        <v>8.7565065561224925E-2</v>
      </c>
      <c r="L57" s="59">
        <v>0.11363624331750907</v>
      </c>
      <c r="M57" s="59">
        <v>8.0903444911131092E-2</v>
      </c>
      <c r="N57" s="59">
        <v>-6.2965184151158163E-2</v>
      </c>
      <c r="O57" s="66" t="s">
        <v>265</v>
      </c>
      <c r="P57" s="66" t="s">
        <v>260</v>
      </c>
      <c r="Q57" s="66" t="s">
        <v>237</v>
      </c>
      <c r="R57" s="59">
        <v>5.329785418148246E-2</v>
      </c>
      <c r="S57" s="59">
        <v>0.16025071489045728</v>
      </c>
      <c r="T57" s="66" t="s">
        <v>255</v>
      </c>
      <c r="U57" s="65">
        <v>1</v>
      </c>
      <c r="V57" s="59">
        <v>7.3363106672469341E-2</v>
      </c>
      <c r="W57" s="59">
        <v>0.14216625808479216</v>
      </c>
      <c r="X57" s="67" t="s">
        <v>310</v>
      </c>
      <c r="Y57" s="51"/>
    </row>
    <row r="58" spans="1:25" ht="24" x14ac:dyDescent="0.2">
      <c r="A58" s="235"/>
      <c r="B58" s="112" t="s">
        <v>94</v>
      </c>
      <c r="C58" s="68">
        <v>0.3469716884691505</v>
      </c>
      <c r="D58" s="59">
        <v>0.47691036313505486</v>
      </c>
      <c r="E58" s="59">
        <v>0.62165498541558106</v>
      </c>
      <c r="F58" s="59">
        <v>8.83249075317665E-2</v>
      </c>
      <c r="G58" s="59">
        <v>0.1357876583731015</v>
      </c>
      <c r="H58" s="59">
        <v>0.5525906472608495</v>
      </c>
      <c r="I58" s="59">
        <v>2.720135157314028E-2</v>
      </c>
      <c r="J58" s="59">
        <v>0.54552340855481096</v>
      </c>
      <c r="K58" s="59">
        <v>0.36300827276821113</v>
      </c>
      <c r="L58" s="59">
        <v>0.23718766506955971</v>
      </c>
      <c r="M58" s="59">
        <v>0.40079184348153496</v>
      </c>
      <c r="N58" s="59">
        <v>0.51344081033033007</v>
      </c>
      <c r="O58" s="59">
        <v>3.4865723375846242E-3</v>
      </c>
      <c r="P58" s="59">
        <v>1.6341333756037475E-2</v>
      </c>
      <c r="Q58" s="59">
        <v>5.7034855694809991E-3</v>
      </c>
      <c r="R58" s="59">
        <v>0.58026323598784235</v>
      </c>
      <c r="S58" s="59">
        <v>9.4455267950606298E-2</v>
      </c>
      <c r="T58" s="59">
        <v>4.8978766582729122E-2</v>
      </c>
      <c r="U58" s="69"/>
      <c r="V58" s="59">
        <v>0.44625324449268622</v>
      </c>
      <c r="W58" s="59">
        <v>0.13845858707722769</v>
      </c>
      <c r="X58" s="60">
        <v>4.1176675413749495E-4</v>
      </c>
      <c r="Y58" s="51"/>
    </row>
    <row r="59" spans="1:25" x14ac:dyDescent="0.2">
      <c r="A59" s="234"/>
      <c r="B59" s="111" t="s">
        <v>54</v>
      </c>
      <c r="C59" s="61">
        <v>110</v>
      </c>
      <c r="D59" s="62">
        <v>110</v>
      </c>
      <c r="E59" s="62">
        <v>110</v>
      </c>
      <c r="F59" s="62">
        <v>110</v>
      </c>
      <c r="G59" s="62">
        <v>110</v>
      </c>
      <c r="H59" s="62">
        <v>110</v>
      </c>
      <c r="I59" s="62">
        <v>110</v>
      </c>
      <c r="J59" s="62">
        <v>110</v>
      </c>
      <c r="K59" s="62">
        <v>110</v>
      </c>
      <c r="L59" s="62">
        <v>110</v>
      </c>
      <c r="M59" s="62">
        <v>110</v>
      </c>
      <c r="N59" s="62">
        <v>110</v>
      </c>
      <c r="O59" s="62">
        <v>110</v>
      </c>
      <c r="P59" s="62">
        <v>110</v>
      </c>
      <c r="Q59" s="62">
        <v>110</v>
      </c>
      <c r="R59" s="62">
        <v>110</v>
      </c>
      <c r="S59" s="62">
        <v>110</v>
      </c>
      <c r="T59" s="62">
        <v>110</v>
      </c>
      <c r="U59" s="62">
        <v>110</v>
      </c>
      <c r="V59" s="62">
        <v>110</v>
      </c>
      <c r="W59" s="62">
        <v>110</v>
      </c>
      <c r="X59" s="63">
        <v>110</v>
      </c>
      <c r="Y59" s="51"/>
    </row>
    <row r="60" spans="1:25" ht="36" x14ac:dyDescent="0.2">
      <c r="A60" s="234" t="s">
        <v>91</v>
      </c>
      <c r="B60" s="112" t="s">
        <v>93</v>
      </c>
      <c r="C60" s="68">
        <v>8.347885195617602E-2</v>
      </c>
      <c r="D60" s="59">
        <v>0.11254133993286937</v>
      </c>
      <c r="E60" s="59">
        <v>-3.3159775695463446E-2</v>
      </c>
      <c r="F60" s="59">
        <v>0.12055848865933404</v>
      </c>
      <c r="G60" s="59">
        <v>0.10792088569342818</v>
      </c>
      <c r="H60" s="59">
        <v>-2.2640788067550141E-2</v>
      </c>
      <c r="I60" s="59">
        <v>-8.2514452516843743E-3</v>
      </c>
      <c r="J60" s="59">
        <v>4.2934374334696983E-2</v>
      </c>
      <c r="K60" s="66" t="s">
        <v>213</v>
      </c>
      <c r="L60" s="59">
        <v>3.7516582827049144E-2</v>
      </c>
      <c r="M60" s="59">
        <v>2.858575131256165E-2</v>
      </c>
      <c r="N60" s="59">
        <v>3.6504409952617604E-2</v>
      </c>
      <c r="O60" s="59">
        <v>-1.095137029431959E-2</v>
      </c>
      <c r="P60" s="59">
        <v>0.18528042881657689</v>
      </c>
      <c r="Q60" s="59">
        <v>0.11089777491211134</v>
      </c>
      <c r="R60" s="66" t="s">
        <v>307</v>
      </c>
      <c r="S60" s="59">
        <v>3.4884387938471095E-2</v>
      </c>
      <c r="T60" s="59">
        <v>0.18056420912873961</v>
      </c>
      <c r="U60" s="59">
        <v>7.3363106672469341E-2</v>
      </c>
      <c r="V60" s="65">
        <v>1</v>
      </c>
      <c r="W60" s="66" t="s">
        <v>304</v>
      </c>
      <c r="X60" s="67" t="s">
        <v>263</v>
      </c>
      <c r="Y60" s="51"/>
    </row>
    <row r="61" spans="1:25" ht="24" x14ac:dyDescent="0.2">
      <c r="A61" s="235"/>
      <c r="B61" s="112" t="s">
        <v>94</v>
      </c>
      <c r="C61" s="68">
        <v>0.38591645245763551</v>
      </c>
      <c r="D61" s="59">
        <v>0.24176645538289757</v>
      </c>
      <c r="E61" s="59">
        <v>0.73091820399582463</v>
      </c>
      <c r="F61" s="59">
        <v>0.20963658112142655</v>
      </c>
      <c r="G61" s="59">
        <v>0.26176254984303093</v>
      </c>
      <c r="H61" s="59">
        <v>0.81438254112589148</v>
      </c>
      <c r="I61" s="59">
        <v>0.93182039034691155</v>
      </c>
      <c r="J61" s="59">
        <v>0.65605890240957965</v>
      </c>
      <c r="K61" s="59">
        <v>3.0330281340206409E-2</v>
      </c>
      <c r="L61" s="59">
        <v>0.69718782555829306</v>
      </c>
      <c r="M61" s="59">
        <v>0.76688980422922071</v>
      </c>
      <c r="N61" s="59">
        <v>0.70497444679949361</v>
      </c>
      <c r="O61" s="59">
        <v>0.90959433061193662</v>
      </c>
      <c r="P61" s="59">
        <v>5.2641223620333993E-2</v>
      </c>
      <c r="Q61" s="59">
        <v>0.24875422418012177</v>
      </c>
      <c r="R61" s="59">
        <v>6.0334305999889485E-3</v>
      </c>
      <c r="S61" s="59">
        <v>0.71750060759127532</v>
      </c>
      <c r="T61" s="59">
        <v>5.9067994734747623E-2</v>
      </c>
      <c r="U61" s="59">
        <v>0.44625324449268622</v>
      </c>
      <c r="V61" s="69"/>
      <c r="W61" s="59">
        <v>1.0043397882189411E-7</v>
      </c>
      <c r="X61" s="60">
        <v>7.2479309141046573E-4</v>
      </c>
      <c r="Y61" s="51"/>
    </row>
    <row r="62" spans="1:25" x14ac:dyDescent="0.2">
      <c r="A62" s="234"/>
      <c r="B62" s="111" t="s">
        <v>54</v>
      </c>
      <c r="C62" s="61">
        <v>110</v>
      </c>
      <c r="D62" s="62">
        <v>110</v>
      </c>
      <c r="E62" s="62">
        <v>110</v>
      </c>
      <c r="F62" s="62">
        <v>110</v>
      </c>
      <c r="G62" s="62">
        <v>110</v>
      </c>
      <c r="H62" s="62">
        <v>110</v>
      </c>
      <c r="I62" s="62">
        <v>110</v>
      </c>
      <c r="J62" s="62">
        <v>110</v>
      </c>
      <c r="K62" s="62">
        <v>110</v>
      </c>
      <c r="L62" s="62">
        <v>110</v>
      </c>
      <c r="M62" s="62">
        <v>110</v>
      </c>
      <c r="N62" s="62">
        <v>110</v>
      </c>
      <c r="O62" s="62">
        <v>110</v>
      </c>
      <c r="P62" s="62">
        <v>110</v>
      </c>
      <c r="Q62" s="62">
        <v>110</v>
      </c>
      <c r="R62" s="62">
        <v>110</v>
      </c>
      <c r="S62" s="62">
        <v>110</v>
      </c>
      <c r="T62" s="62">
        <v>110</v>
      </c>
      <c r="U62" s="62">
        <v>110</v>
      </c>
      <c r="V62" s="62">
        <v>110</v>
      </c>
      <c r="W62" s="62">
        <v>110</v>
      </c>
      <c r="X62" s="63">
        <v>110</v>
      </c>
      <c r="Y62" s="51"/>
    </row>
    <row r="63" spans="1:25" ht="36" x14ac:dyDescent="0.2">
      <c r="A63" s="234" t="s">
        <v>92</v>
      </c>
      <c r="B63" s="112" t="s">
        <v>93</v>
      </c>
      <c r="C63" s="64" t="s">
        <v>228</v>
      </c>
      <c r="D63" s="59">
        <v>-4.3578428888505424E-2</v>
      </c>
      <c r="E63" s="59">
        <v>-3.5977193290889484E-2</v>
      </c>
      <c r="F63" s="59">
        <v>5.047343725961459E-2</v>
      </c>
      <c r="G63" s="66" t="s">
        <v>268</v>
      </c>
      <c r="H63" s="59">
        <v>-0.10735191996039509</v>
      </c>
      <c r="I63" s="66" t="s">
        <v>296</v>
      </c>
      <c r="J63" s="66" t="s">
        <v>234</v>
      </c>
      <c r="K63" s="66" t="s">
        <v>301</v>
      </c>
      <c r="L63" s="59">
        <v>-2.1276098120320162E-3</v>
      </c>
      <c r="M63" s="59">
        <v>0.13433548797449738</v>
      </c>
      <c r="N63" s="59">
        <v>1.9976495194783499E-2</v>
      </c>
      <c r="O63" s="59">
        <v>0.13260191427913656</v>
      </c>
      <c r="P63" s="59">
        <v>6.3313273432563724E-2</v>
      </c>
      <c r="Q63" s="59">
        <v>0.17045881308767227</v>
      </c>
      <c r="R63" s="59">
        <v>0.15739391075799172</v>
      </c>
      <c r="S63" s="59">
        <v>0.18611002625574463</v>
      </c>
      <c r="T63" s="66" t="s">
        <v>243</v>
      </c>
      <c r="U63" s="59">
        <v>0.14216625808479216</v>
      </c>
      <c r="V63" s="66" t="s">
        <v>304</v>
      </c>
      <c r="W63" s="65">
        <v>1</v>
      </c>
      <c r="X63" s="67" t="s">
        <v>311</v>
      </c>
      <c r="Y63" s="51"/>
    </row>
    <row r="64" spans="1:25" ht="24" x14ac:dyDescent="0.2">
      <c r="A64" s="235"/>
      <c r="B64" s="112" t="s">
        <v>94</v>
      </c>
      <c r="C64" s="68">
        <v>2.3009957815234683E-2</v>
      </c>
      <c r="D64" s="59">
        <v>0.65123432041073603</v>
      </c>
      <c r="E64" s="59">
        <v>0.70904247740217086</v>
      </c>
      <c r="F64" s="59">
        <v>0.60051741688359761</v>
      </c>
      <c r="G64" s="59">
        <v>2.6822130455451893E-3</v>
      </c>
      <c r="H64" s="59">
        <v>0.26430061864143978</v>
      </c>
      <c r="I64" s="59">
        <v>4.8484844401861807E-2</v>
      </c>
      <c r="J64" s="59">
        <v>3.8508857556251552E-2</v>
      </c>
      <c r="K64" s="59">
        <v>1.6973646946952825E-3</v>
      </c>
      <c r="L64" s="59">
        <v>0.9824003554614078</v>
      </c>
      <c r="M64" s="59">
        <v>0.161759497229783</v>
      </c>
      <c r="N64" s="59">
        <v>0.8358985601648774</v>
      </c>
      <c r="O64" s="59">
        <v>0.16729127624386816</v>
      </c>
      <c r="P64" s="59">
        <v>0.51111061333049435</v>
      </c>
      <c r="Q64" s="59">
        <v>7.5007472861408811E-2</v>
      </c>
      <c r="R64" s="59">
        <v>0.10055762616714836</v>
      </c>
      <c r="S64" s="59">
        <v>5.1572659695101088E-2</v>
      </c>
      <c r="T64" s="59">
        <v>2.1213664013764941E-2</v>
      </c>
      <c r="U64" s="59">
        <v>0.13845858707722769</v>
      </c>
      <c r="V64" s="59">
        <v>1.0043397882189411E-7</v>
      </c>
      <c r="W64" s="69"/>
      <c r="X64" s="60">
        <v>1.1630994864377083E-5</v>
      </c>
      <c r="Y64" s="51"/>
    </row>
    <row r="65" spans="1:25" x14ac:dyDescent="0.2">
      <c r="A65" s="234"/>
      <c r="B65" s="111" t="s">
        <v>54</v>
      </c>
      <c r="C65" s="61">
        <v>110</v>
      </c>
      <c r="D65" s="62">
        <v>110</v>
      </c>
      <c r="E65" s="62">
        <v>110</v>
      </c>
      <c r="F65" s="62">
        <v>110</v>
      </c>
      <c r="G65" s="62">
        <v>110</v>
      </c>
      <c r="H65" s="62">
        <v>110</v>
      </c>
      <c r="I65" s="62">
        <v>110</v>
      </c>
      <c r="J65" s="62">
        <v>110</v>
      </c>
      <c r="K65" s="62">
        <v>110</v>
      </c>
      <c r="L65" s="62">
        <v>110</v>
      </c>
      <c r="M65" s="62">
        <v>110</v>
      </c>
      <c r="N65" s="62">
        <v>110</v>
      </c>
      <c r="O65" s="62">
        <v>110</v>
      </c>
      <c r="P65" s="62">
        <v>110</v>
      </c>
      <c r="Q65" s="62">
        <v>110</v>
      </c>
      <c r="R65" s="62">
        <v>110</v>
      </c>
      <c r="S65" s="62">
        <v>110</v>
      </c>
      <c r="T65" s="62">
        <v>110</v>
      </c>
      <c r="U65" s="62">
        <v>110</v>
      </c>
      <c r="V65" s="62">
        <v>110</v>
      </c>
      <c r="W65" s="62">
        <v>110</v>
      </c>
      <c r="X65" s="63">
        <v>110</v>
      </c>
      <c r="Y65" s="51"/>
    </row>
    <row r="66" spans="1:25" ht="36" x14ac:dyDescent="0.2">
      <c r="A66" s="234" t="s">
        <v>21</v>
      </c>
      <c r="B66" s="112" t="s">
        <v>93</v>
      </c>
      <c r="C66" s="64" t="s">
        <v>200</v>
      </c>
      <c r="D66" s="66" t="s">
        <v>129</v>
      </c>
      <c r="E66" s="66" t="s">
        <v>104</v>
      </c>
      <c r="F66" s="66" t="s">
        <v>101</v>
      </c>
      <c r="G66" s="66" t="s">
        <v>292</v>
      </c>
      <c r="H66" s="66" t="s">
        <v>111</v>
      </c>
      <c r="I66" s="66" t="s">
        <v>297</v>
      </c>
      <c r="J66" s="66" t="s">
        <v>132</v>
      </c>
      <c r="K66" s="66" t="s">
        <v>219</v>
      </c>
      <c r="L66" s="66" t="s">
        <v>194</v>
      </c>
      <c r="M66" s="66" t="s">
        <v>151</v>
      </c>
      <c r="N66" s="66" t="s">
        <v>179</v>
      </c>
      <c r="O66" s="66" t="s">
        <v>192</v>
      </c>
      <c r="P66" s="66" t="s">
        <v>306</v>
      </c>
      <c r="Q66" s="66" t="s">
        <v>272</v>
      </c>
      <c r="R66" s="66" t="s">
        <v>276</v>
      </c>
      <c r="S66" s="66" t="s">
        <v>308</v>
      </c>
      <c r="T66" s="66" t="s">
        <v>309</v>
      </c>
      <c r="U66" s="66" t="s">
        <v>310</v>
      </c>
      <c r="V66" s="66" t="s">
        <v>263</v>
      </c>
      <c r="W66" s="66" t="s">
        <v>311</v>
      </c>
      <c r="X66" s="70">
        <v>1</v>
      </c>
      <c r="Y66" s="51"/>
    </row>
    <row r="67" spans="1:25" ht="24" x14ac:dyDescent="0.2">
      <c r="A67" s="235"/>
      <c r="B67" s="112" t="s">
        <v>94</v>
      </c>
      <c r="C67" s="68">
        <v>2.695898025702798E-7</v>
      </c>
      <c r="D67" s="59">
        <v>1.687053374502031E-7</v>
      </c>
      <c r="E67" s="59">
        <v>6.3399764489553883E-6</v>
      </c>
      <c r="F67" s="59">
        <v>1.5437076633536114E-6</v>
      </c>
      <c r="G67" s="59">
        <v>2.1716143848320845E-5</v>
      </c>
      <c r="H67" s="59">
        <v>2.6781000550476019E-8</v>
      </c>
      <c r="I67" s="59">
        <v>6.7546524512481008E-4</v>
      </c>
      <c r="J67" s="59">
        <v>3.4105788449830797E-13</v>
      </c>
      <c r="K67" s="59">
        <v>2.041194459604145E-2</v>
      </c>
      <c r="L67" s="59">
        <v>7.8980353097702253E-8</v>
      </c>
      <c r="M67" s="59">
        <v>3.9058102607888992E-11</v>
      </c>
      <c r="N67" s="59">
        <v>1.5189254698569312E-10</v>
      </c>
      <c r="O67" s="59">
        <v>2.9895019780081635E-11</v>
      </c>
      <c r="P67" s="59">
        <v>1.8671205451064004E-4</v>
      </c>
      <c r="Q67" s="59">
        <v>7.7359084495732498E-3</v>
      </c>
      <c r="R67" s="59">
        <v>4.0937270379965002E-3</v>
      </c>
      <c r="S67" s="59">
        <v>2.8614325482476704E-2</v>
      </c>
      <c r="T67" s="59">
        <v>3.3495708688576354E-4</v>
      </c>
      <c r="U67" s="59">
        <v>4.1176675413749495E-4</v>
      </c>
      <c r="V67" s="59">
        <v>7.2479309141046573E-4</v>
      </c>
      <c r="W67" s="59">
        <v>1.1630994864377083E-5</v>
      </c>
      <c r="X67" s="71"/>
      <c r="Y67" s="51"/>
    </row>
    <row r="68" spans="1:25" x14ac:dyDescent="0.2">
      <c r="A68" s="238"/>
      <c r="B68" s="113" t="s">
        <v>54</v>
      </c>
      <c r="C68" s="72">
        <v>110</v>
      </c>
      <c r="D68" s="73">
        <v>110</v>
      </c>
      <c r="E68" s="73">
        <v>110</v>
      </c>
      <c r="F68" s="73">
        <v>110</v>
      </c>
      <c r="G68" s="73">
        <v>110</v>
      </c>
      <c r="H68" s="73">
        <v>110</v>
      </c>
      <c r="I68" s="73">
        <v>110</v>
      </c>
      <c r="J68" s="73">
        <v>110</v>
      </c>
      <c r="K68" s="73">
        <v>110</v>
      </c>
      <c r="L68" s="73">
        <v>110</v>
      </c>
      <c r="M68" s="73">
        <v>110</v>
      </c>
      <c r="N68" s="73">
        <v>110</v>
      </c>
      <c r="O68" s="73">
        <v>110</v>
      </c>
      <c r="P68" s="73">
        <v>110</v>
      </c>
      <c r="Q68" s="73">
        <v>110</v>
      </c>
      <c r="R68" s="73">
        <v>110</v>
      </c>
      <c r="S68" s="73">
        <v>110</v>
      </c>
      <c r="T68" s="73">
        <v>110</v>
      </c>
      <c r="U68" s="73">
        <v>110</v>
      </c>
      <c r="V68" s="73">
        <v>110</v>
      </c>
      <c r="W68" s="73">
        <v>110</v>
      </c>
      <c r="X68" s="74">
        <v>110</v>
      </c>
      <c r="Y68" s="51"/>
    </row>
    <row r="69" spans="1:25" ht="12.75" customHeight="1" x14ac:dyDescent="0.2">
      <c r="A69" s="236" t="s">
        <v>96</v>
      </c>
      <c r="B69" s="236"/>
      <c r="C69" s="236"/>
      <c r="D69" s="236"/>
      <c r="E69" s="236"/>
      <c r="F69" s="236"/>
      <c r="G69" s="236"/>
      <c r="H69" s="236"/>
      <c r="I69" s="236"/>
      <c r="J69" s="236"/>
      <c r="K69" s="236"/>
      <c r="L69" s="236"/>
      <c r="M69" s="236"/>
      <c r="N69" s="236"/>
      <c r="O69" s="236"/>
      <c r="P69" s="236"/>
      <c r="Q69" s="236"/>
      <c r="R69" s="236"/>
      <c r="S69" s="236"/>
      <c r="T69" s="236"/>
      <c r="U69" s="236"/>
      <c r="V69" s="236"/>
      <c r="W69" s="236"/>
      <c r="X69" s="236"/>
      <c r="Y69" s="51"/>
    </row>
    <row r="70" spans="1:25" ht="12.75" customHeight="1" x14ac:dyDescent="0.2">
      <c r="A70" s="236" t="s">
        <v>95</v>
      </c>
      <c r="B70" s="236"/>
      <c r="C70" s="236"/>
      <c r="D70" s="236"/>
      <c r="E70" s="236"/>
      <c r="F70" s="236"/>
      <c r="G70" s="236"/>
      <c r="H70" s="236"/>
      <c r="I70" s="236"/>
      <c r="J70" s="236"/>
      <c r="K70" s="236"/>
      <c r="L70" s="236"/>
      <c r="M70" s="236"/>
      <c r="N70" s="236"/>
      <c r="O70" s="236"/>
      <c r="P70" s="236"/>
      <c r="Q70" s="236"/>
      <c r="R70" s="236"/>
      <c r="S70" s="236"/>
      <c r="T70" s="236"/>
      <c r="U70" s="236"/>
      <c r="V70" s="236"/>
      <c r="W70" s="236"/>
      <c r="X70" s="236"/>
      <c r="Y70" s="51"/>
    </row>
    <row r="71" spans="1:25" x14ac:dyDescent="0.2">
      <c r="A71" s="50"/>
    </row>
    <row r="72" spans="1:25" ht="15" x14ac:dyDescent="0.2">
      <c r="A72" s="50"/>
      <c r="C72" s="239" t="s">
        <v>137</v>
      </c>
      <c r="D72" s="239"/>
      <c r="E72" s="239"/>
      <c r="F72" s="239"/>
      <c r="G72" s="51"/>
      <c r="H72" s="239" t="s">
        <v>143</v>
      </c>
      <c r="I72" s="239"/>
      <c r="K72" s="239" t="s">
        <v>146</v>
      </c>
      <c r="L72" s="239"/>
      <c r="M72" s="239"/>
      <c r="N72" s="239"/>
      <c r="O72" s="239"/>
    </row>
    <row r="73" spans="1:25" ht="48" x14ac:dyDescent="0.2">
      <c r="A73" s="50"/>
      <c r="C73" s="240" t="s">
        <v>69</v>
      </c>
      <c r="D73" s="240"/>
      <c r="E73" s="52" t="s">
        <v>54</v>
      </c>
      <c r="F73" s="54" t="s">
        <v>138</v>
      </c>
      <c r="G73" s="51"/>
      <c r="H73" s="52" t="s">
        <v>144</v>
      </c>
      <c r="I73" s="54" t="s">
        <v>145</v>
      </c>
      <c r="K73" s="240" t="s">
        <v>69</v>
      </c>
      <c r="L73" s="52" t="s">
        <v>147</v>
      </c>
      <c r="M73" s="53" t="s">
        <v>148</v>
      </c>
      <c r="N73" s="53" t="s">
        <v>149</v>
      </c>
      <c r="O73" s="54" t="s">
        <v>150</v>
      </c>
    </row>
    <row r="74" spans="1:25" x14ac:dyDescent="0.2">
      <c r="A74" s="50"/>
      <c r="C74" s="237" t="s">
        <v>139</v>
      </c>
      <c r="D74" s="114" t="s">
        <v>140</v>
      </c>
      <c r="E74" s="55">
        <v>110</v>
      </c>
      <c r="F74" s="75">
        <v>100</v>
      </c>
      <c r="G74" s="51"/>
      <c r="H74" s="142">
        <v>0.75765470776365285</v>
      </c>
      <c r="I74" s="143">
        <v>21</v>
      </c>
      <c r="K74" s="114" t="s">
        <v>72</v>
      </c>
      <c r="L74" s="144">
        <v>82.25454545454545</v>
      </c>
      <c r="M74" s="141">
        <v>41.879566305256063</v>
      </c>
      <c r="N74" s="141">
        <v>0.37638537994604276</v>
      </c>
      <c r="O74" s="145">
        <v>0.74432340829451515</v>
      </c>
    </row>
    <row r="75" spans="1:25" ht="12.75" customHeight="1" x14ac:dyDescent="0.2">
      <c r="A75" s="50"/>
      <c r="C75" s="235"/>
      <c r="D75" s="112" t="s">
        <v>178</v>
      </c>
      <c r="E75" s="76">
        <v>0</v>
      </c>
      <c r="F75" s="77">
        <v>0</v>
      </c>
      <c r="G75" s="51"/>
      <c r="H75" s="51"/>
      <c r="K75" s="112" t="s">
        <v>73</v>
      </c>
      <c r="L75" s="146">
        <v>82.236363636363635</v>
      </c>
      <c r="M75" s="59">
        <v>41.72343619683231</v>
      </c>
      <c r="N75" s="59">
        <v>0.38168411711910116</v>
      </c>
      <c r="O75" s="60">
        <v>0.74382620713106784</v>
      </c>
    </row>
    <row r="76" spans="1:25" ht="12.75" customHeight="1" x14ac:dyDescent="0.2">
      <c r="A76" s="50"/>
      <c r="C76" s="238"/>
      <c r="D76" s="113" t="s">
        <v>141</v>
      </c>
      <c r="E76" s="72">
        <v>110</v>
      </c>
      <c r="F76" s="78">
        <v>100</v>
      </c>
      <c r="G76" s="51"/>
      <c r="H76" s="51"/>
      <c r="K76" s="112" t="s">
        <v>74</v>
      </c>
      <c r="L76" s="146">
        <v>82.418181818181807</v>
      </c>
      <c r="M76" s="59">
        <v>42.208840700585448</v>
      </c>
      <c r="N76" s="59">
        <v>0.31443744594760742</v>
      </c>
      <c r="O76" s="60">
        <v>0.74837586770493625</v>
      </c>
    </row>
    <row r="77" spans="1:25" x14ac:dyDescent="0.2">
      <c r="C77" s="236" t="s">
        <v>142</v>
      </c>
      <c r="D77" s="236"/>
      <c r="E77" s="236"/>
      <c r="F77" s="236"/>
      <c r="G77" s="51"/>
      <c r="H77" s="51"/>
      <c r="K77" s="112" t="s">
        <v>75</v>
      </c>
      <c r="L77" s="146">
        <v>82.390909090909091</v>
      </c>
      <c r="M77" s="59">
        <v>42.056797331110914</v>
      </c>
      <c r="N77" s="59">
        <v>0.34369139485570971</v>
      </c>
      <c r="O77" s="60">
        <v>0.74640544855688407</v>
      </c>
    </row>
    <row r="78" spans="1:25" x14ac:dyDescent="0.2">
      <c r="C78" s="51"/>
      <c r="D78" s="51"/>
      <c r="E78" s="51"/>
      <c r="F78" s="51"/>
      <c r="G78" s="51"/>
      <c r="H78" s="51"/>
      <c r="K78" s="112" t="s">
        <v>76</v>
      </c>
      <c r="L78" s="146">
        <v>82.572727272727263</v>
      </c>
      <c r="M78" s="59">
        <v>42.724020016682232</v>
      </c>
      <c r="N78" s="59">
        <v>0.30010430484336426</v>
      </c>
      <c r="O78" s="60">
        <v>0.74942060271702737</v>
      </c>
    </row>
    <row r="79" spans="1:25" x14ac:dyDescent="0.2">
      <c r="E79" s="51"/>
      <c r="F79" s="51"/>
      <c r="G79" s="51"/>
      <c r="H79" s="51"/>
      <c r="K79" s="112" t="s">
        <v>77</v>
      </c>
      <c r="L79" s="146">
        <v>82.445454545454538</v>
      </c>
      <c r="M79" s="59">
        <v>40.81809841534772</v>
      </c>
      <c r="N79" s="59">
        <v>0.39397761418094412</v>
      </c>
      <c r="O79" s="60">
        <v>0.7421797998896964</v>
      </c>
    </row>
    <row r="80" spans="1:25" x14ac:dyDescent="0.2">
      <c r="E80" s="51"/>
      <c r="F80" s="51"/>
      <c r="G80" s="51"/>
      <c r="H80" s="51"/>
      <c r="K80" s="112" t="s">
        <v>78</v>
      </c>
      <c r="L80" s="146">
        <v>82.445454545454538</v>
      </c>
      <c r="M80" s="59">
        <v>43.295162635531213</v>
      </c>
      <c r="N80" s="59">
        <v>0.21519473163212696</v>
      </c>
      <c r="O80" s="60">
        <v>0.75503461345863865</v>
      </c>
    </row>
    <row r="81" spans="3:15" x14ac:dyDescent="0.2">
      <c r="E81" s="51"/>
      <c r="F81" s="51"/>
      <c r="G81" s="51"/>
      <c r="H81" s="51"/>
      <c r="K81" s="112" t="s">
        <v>79</v>
      </c>
      <c r="L81" s="146">
        <v>82.527272727272717</v>
      </c>
      <c r="M81" s="59">
        <v>39.150625521269362</v>
      </c>
      <c r="N81" s="59">
        <v>0.53139775270350498</v>
      </c>
      <c r="O81" s="60">
        <v>0.73041261572051008</v>
      </c>
    </row>
    <row r="82" spans="3:15" x14ac:dyDescent="0.2">
      <c r="C82" s="51"/>
      <c r="D82" s="51"/>
      <c r="E82" s="51"/>
      <c r="F82" s="51"/>
      <c r="G82" s="51"/>
      <c r="H82" s="51"/>
      <c r="K82" s="112" t="s">
        <v>80</v>
      </c>
      <c r="L82" s="146">
        <v>82.25454545454545</v>
      </c>
      <c r="M82" s="59">
        <v>44.283236030026707</v>
      </c>
      <c r="N82" s="59">
        <v>0.11146939874727302</v>
      </c>
      <c r="O82" s="60">
        <v>0.76193051580050764</v>
      </c>
    </row>
    <row r="83" spans="3:15" x14ac:dyDescent="0.2">
      <c r="H83" s="51"/>
      <c r="K83" s="112" t="s">
        <v>81</v>
      </c>
      <c r="L83" s="146">
        <v>82.61818181818181</v>
      </c>
      <c r="M83" s="59">
        <v>41.173978315264293</v>
      </c>
      <c r="N83" s="59">
        <v>0.38213581729126983</v>
      </c>
      <c r="O83" s="60">
        <v>0.74326182823510833</v>
      </c>
    </row>
    <row r="84" spans="3:15" x14ac:dyDescent="0.2">
      <c r="H84" s="51"/>
      <c r="K84" s="112" t="s">
        <v>82</v>
      </c>
      <c r="L84" s="146">
        <v>82.518181818181816</v>
      </c>
      <c r="M84" s="59">
        <v>40.270308590493677</v>
      </c>
      <c r="N84" s="59">
        <v>0.48922989209596007</v>
      </c>
      <c r="O84" s="60">
        <v>0.73528836287941313</v>
      </c>
    </row>
    <row r="85" spans="3:15" x14ac:dyDescent="0.2">
      <c r="H85" s="51"/>
      <c r="K85" s="112" t="s">
        <v>83</v>
      </c>
      <c r="L85" s="146">
        <v>82.690909090909088</v>
      </c>
      <c r="M85" s="59">
        <v>39.79349457881726</v>
      </c>
      <c r="N85" s="59">
        <v>0.45932677491493373</v>
      </c>
      <c r="O85" s="60">
        <v>0.7364388116694055</v>
      </c>
    </row>
    <row r="86" spans="3:15" x14ac:dyDescent="0.2">
      <c r="H86" s="51"/>
      <c r="K86" s="112" t="s">
        <v>84</v>
      </c>
      <c r="L86" s="146">
        <v>82.609090909090909</v>
      </c>
      <c r="M86" s="59">
        <v>38.882485404505431</v>
      </c>
      <c r="N86" s="59">
        <v>0.46477992315626016</v>
      </c>
      <c r="O86" s="60">
        <v>0.73525096866397055</v>
      </c>
    </row>
    <row r="87" spans="3:15" x14ac:dyDescent="0.2">
      <c r="H87" s="51"/>
      <c r="K87" s="112" t="s">
        <v>85</v>
      </c>
      <c r="L87" s="146">
        <v>82.409090909090907</v>
      </c>
      <c r="M87" s="59">
        <v>43.051292743954889</v>
      </c>
      <c r="N87" s="59">
        <v>0.24924005518175435</v>
      </c>
      <c r="O87" s="60">
        <v>0.752704431244827</v>
      </c>
    </row>
    <row r="88" spans="3:15" x14ac:dyDescent="0.2">
      <c r="H88" s="51"/>
      <c r="K88" s="112" t="s">
        <v>86</v>
      </c>
      <c r="L88" s="146">
        <v>82.409090909090907</v>
      </c>
      <c r="M88" s="59">
        <v>44.005421184321861</v>
      </c>
      <c r="N88" s="59">
        <v>0.14812037648564866</v>
      </c>
      <c r="O88" s="60">
        <v>0.75920747141486622</v>
      </c>
    </row>
    <row r="89" spans="3:15" x14ac:dyDescent="0.2">
      <c r="H89" s="51"/>
      <c r="K89" s="112" t="s">
        <v>87</v>
      </c>
      <c r="L89" s="146">
        <v>82.309090909090898</v>
      </c>
      <c r="M89" s="59">
        <v>43.775145954964088</v>
      </c>
      <c r="N89" s="59">
        <v>0.16504300326824184</v>
      </c>
      <c r="O89" s="60">
        <v>0.75834782664502853</v>
      </c>
    </row>
    <row r="90" spans="3:15" x14ac:dyDescent="0.2">
      <c r="H90" s="51"/>
      <c r="K90" s="112" t="s">
        <v>88</v>
      </c>
      <c r="L90" s="146">
        <v>82.336363636363629</v>
      </c>
      <c r="M90" s="59">
        <v>44.482151793162558</v>
      </c>
      <c r="N90" s="59">
        <v>0.1071036089471608</v>
      </c>
      <c r="O90" s="60">
        <v>0.76134958191555979</v>
      </c>
    </row>
    <row r="91" spans="3:15" x14ac:dyDescent="0.2">
      <c r="H91" s="51"/>
      <c r="K91" s="112" t="s">
        <v>89</v>
      </c>
      <c r="L91" s="146">
        <v>82.445454545454538</v>
      </c>
      <c r="M91" s="59">
        <v>43.460300250210103</v>
      </c>
      <c r="N91" s="59">
        <v>0.2478413432103079</v>
      </c>
      <c r="O91" s="60">
        <v>0.75261009559838887</v>
      </c>
    </row>
    <row r="92" spans="3:15" x14ac:dyDescent="0.2">
      <c r="H92" s="51"/>
      <c r="K92" s="112" t="s">
        <v>90</v>
      </c>
      <c r="L92" s="146">
        <v>82.22727272727272</v>
      </c>
      <c r="M92" s="59">
        <v>43.168056713929857</v>
      </c>
      <c r="N92" s="59">
        <v>0.227315810906798</v>
      </c>
      <c r="O92" s="60">
        <v>0.75424784029880743</v>
      </c>
    </row>
    <row r="93" spans="3:15" x14ac:dyDescent="0.2">
      <c r="H93" s="51"/>
      <c r="K93" s="112" t="s">
        <v>91</v>
      </c>
      <c r="L93" s="146">
        <v>82.390909090909091</v>
      </c>
      <c r="M93" s="59">
        <v>43.5246872393678</v>
      </c>
      <c r="N93" s="59">
        <v>0.22401187011172818</v>
      </c>
      <c r="O93" s="60">
        <v>0.75407052835909549</v>
      </c>
    </row>
    <row r="94" spans="3:15" x14ac:dyDescent="0.2">
      <c r="H94" s="51"/>
      <c r="K94" s="113" t="s">
        <v>92</v>
      </c>
      <c r="L94" s="147">
        <v>82.218181818181819</v>
      </c>
      <c r="M94" s="148">
        <v>42.612510425356142</v>
      </c>
      <c r="N94" s="148">
        <v>0.31261234035502328</v>
      </c>
      <c r="O94" s="149">
        <v>0.74862921213126332</v>
      </c>
    </row>
    <row r="95" spans="3:15" x14ac:dyDescent="0.2">
      <c r="H95" s="51"/>
    </row>
    <row r="96" spans="3:15" x14ac:dyDescent="0.2">
      <c r="H96" s="51"/>
    </row>
    <row r="97" spans="8:8" x14ac:dyDescent="0.2">
      <c r="H97" s="51"/>
    </row>
    <row r="98" spans="8:8" x14ac:dyDescent="0.2">
      <c r="H98" s="51"/>
    </row>
    <row r="99" spans="8:8" x14ac:dyDescent="0.2">
      <c r="H99" s="51"/>
    </row>
    <row r="100" spans="8:8" x14ac:dyDescent="0.2">
      <c r="H100" s="51"/>
    </row>
    <row r="101" spans="8:8" x14ac:dyDescent="0.2">
      <c r="H101" s="51"/>
    </row>
    <row r="102" spans="8:8" x14ac:dyDescent="0.2">
      <c r="H102" s="51"/>
    </row>
    <row r="103" spans="8:8" x14ac:dyDescent="0.2">
      <c r="H103" s="51"/>
    </row>
    <row r="104" spans="8:8" x14ac:dyDescent="0.2">
      <c r="H104" s="51"/>
    </row>
    <row r="105" spans="8:8" x14ac:dyDescent="0.2">
      <c r="H105" s="51"/>
    </row>
  </sheetData>
  <mergeCells count="33">
    <mergeCell ref="K72:O72"/>
    <mergeCell ref="K73"/>
    <mergeCell ref="A39:A41"/>
    <mergeCell ref="A42:A44"/>
    <mergeCell ref="A45:A47"/>
    <mergeCell ref="A48:A50"/>
    <mergeCell ref="A51:A53"/>
    <mergeCell ref="A66:A68"/>
    <mergeCell ref="A69:X69"/>
    <mergeCell ref="A70:X70"/>
    <mergeCell ref="C72:F72"/>
    <mergeCell ref="C73:D73"/>
    <mergeCell ref="H72:I72"/>
    <mergeCell ref="A1:X1"/>
    <mergeCell ref="A2:B2"/>
    <mergeCell ref="A3:A5"/>
    <mergeCell ref="A6:A8"/>
    <mergeCell ref="A9:A11"/>
    <mergeCell ref="A12:A14"/>
    <mergeCell ref="A15:A17"/>
    <mergeCell ref="A18:A20"/>
    <mergeCell ref="A21:A23"/>
    <mergeCell ref="C77:F77"/>
    <mergeCell ref="A24:A26"/>
    <mergeCell ref="A27:A29"/>
    <mergeCell ref="A30:A32"/>
    <mergeCell ref="A33:A35"/>
    <mergeCell ref="A36:A38"/>
    <mergeCell ref="C74:C76"/>
    <mergeCell ref="A54:A56"/>
    <mergeCell ref="A57:A59"/>
    <mergeCell ref="A60:A62"/>
    <mergeCell ref="A63:A65"/>
  </mergeCells>
  <pageMargins left="0.7" right="0.7" top="0.75" bottom="0.75" header="0.3" footer="0.3"/>
  <pageSetup paperSize="9" orientation="portrait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17"/>
  <sheetViews>
    <sheetView zoomScaleNormal="100" workbookViewId="0">
      <selection activeCell="B1" sqref="B1:E17"/>
    </sheetView>
  </sheetViews>
  <sheetFormatPr defaultRowHeight="12.75" x14ac:dyDescent="0.2"/>
  <cols>
    <col min="5" max="5" width="14.140625" customWidth="1"/>
  </cols>
  <sheetData>
    <row r="1" spans="2:6" ht="15" x14ac:dyDescent="0.2">
      <c r="B1" s="243" t="s">
        <v>52</v>
      </c>
      <c r="C1" s="243"/>
      <c r="D1" s="243"/>
      <c r="E1" s="243"/>
      <c r="F1" s="118"/>
    </row>
    <row r="2" spans="2:6" ht="24" x14ac:dyDescent="0.2">
      <c r="B2" s="244" t="s">
        <v>69</v>
      </c>
      <c r="C2" s="244"/>
      <c r="D2" s="244"/>
      <c r="E2" s="119" t="s">
        <v>53</v>
      </c>
      <c r="F2" s="118"/>
    </row>
    <row r="3" spans="2:6" x14ac:dyDescent="0.2">
      <c r="B3" s="245" t="s">
        <v>54</v>
      </c>
      <c r="C3" s="245"/>
      <c r="D3" s="245"/>
      <c r="E3" s="120">
        <v>110</v>
      </c>
      <c r="F3" s="118"/>
    </row>
    <row r="4" spans="2:6" x14ac:dyDescent="0.2">
      <c r="B4" s="246" t="s">
        <v>70</v>
      </c>
      <c r="C4" s="246" t="s">
        <v>55</v>
      </c>
      <c r="D4" s="246"/>
      <c r="E4" s="121">
        <v>4.1340668262405827E-15</v>
      </c>
      <c r="F4" s="118"/>
    </row>
    <row r="5" spans="2:6" x14ac:dyDescent="0.2">
      <c r="B5" s="246"/>
      <c r="C5" s="246" t="s">
        <v>56</v>
      </c>
      <c r="D5" s="246"/>
      <c r="E5" s="122">
        <v>5.7803567932598643</v>
      </c>
      <c r="F5" s="118"/>
    </row>
    <row r="6" spans="2:6" x14ac:dyDescent="0.2">
      <c r="B6" s="246" t="s">
        <v>57</v>
      </c>
      <c r="C6" s="246" t="s">
        <v>58</v>
      </c>
      <c r="D6" s="246"/>
      <c r="E6" s="123">
        <v>0.13002912939099798</v>
      </c>
      <c r="F6" s="118"/>
    </row>
    <row r="7" spans="2:6" x14ac:dyDescent="0.2">
      <c r="B7" s="246"/>
      <c r="C7" s="246" t="s">
        <v>59</v>
      </c>
      <c r="D7" s="246"/>
      <c r="E7" s="123">
        <v>4.7169662783780028E-2</v>
      </c>
      <c r="F7" s="118"/>
    </row>
    <row r="8" spans="2:6" x14ac:dyDescent="0.2">
      <c r="B8" s="246"/>
      <c r="C8" s="246" t="s">
        <v>60</v>
      </c>
      <c r="D8" s="246"/>
      <c r="E8" s="123">
        <v>-0.13002912939099798</v>
      </c>
      <c r="F8" s="118"/>
    </row>
    <row r="9" spans="2:6" x14ac:dyDescent="0.2">
      <c r="B9" s="246" t="s">
        <v>61</v>
      </c>
      <c r="C9" s="246"/>
      <c r="D9" s="246"/>
      <c r="E9" s="123">
        <v>0.13002912939099798</v>
      </c>
      <c r="F9" s="118"/>
    </row>
    <row r="10" spans="2:6" ht="13.5" x14ac:dyDescent="0.2">
      <c r="B10" s="246" t="s">
        <v>206</v>
      </c>
      <c r="C10" s="246"/>
      <c r="D10" s="246"/>
      <c r="E10" s="124" t="s">
        <v>313</v>
      </c>
      <c r="F10" s="118"/>
    </row>
    <row r="11" spans="2:6" ht="13.5" x14ac:dyDescent="0.2">
      <c r="B11" s="246" t="s">
        <v>207</v>
      </c>
      <c r="C11" s="246" t="s">
        <v>62</v>
      </c>
      <c r="D11" s="246"/>
      <c r="E11" s="124" t="s">
        <v>314</v>
      </c>
      <c r="F11" s="118"/>
    </row>
    <row r="12" spans="2:6" ht="24" x14ac:dyDescent="0.2">
      <c r="B12" s="246"/>
      <c r="C12" s="246" t="s">
        <v>63</v>
      </c>
      <c r="D12" s="125" t="s">
        <v>64</v>
      </c>
      <c r="E12" s="123">
        <v>0</v>
      </c>
      <c r="F12" s="118"/>
    </row>
    <row r="13" spans="2:6" ht="24" x14ac:dyDescent="0.2">
      <c r="B13" s="247"/>
      <c r="C13" s="247"/>
      <c r="D13" s="126" t="s">
        <v>65</v>
      </c>
      <c r="E13" s="127">
        <v>0.12117255661631363</v>
      </c>
      <c r="F13" s="118"/>
    </row>
    <row r="14" spans="2:6" x14ac:dyDescent="0.2">
      <c r="B14" s="242" t="s">
        <v>66</v>
      </c>
      <c r="C14" s="242"/>
      <c r="D14" s="242"/>
      <c r="E14" s="242"/>
      <c r="F14" s="118"/>
    </row>
    <row r="15" spans="2:6" x14ac:dyDescent="0.2">
      <c r="B15" s="242" t="s">
        <v>67</v>
      </c>
      <c r="C15" s="242"/>
      <c r="D15" s="242"/>
      <c r="E15" s="242"/>
      <c r="F15" s="118"/>
    </row>
    <row r="16" spans="2:6" x14ac:dyDescent="0.2">
      <c r="B16" s="242" t="s">
        <v>68</v>
      </c>
      <c r="C16" s="242"/>
      <c r="D16" s="242"/>
      <c r="E16" s="242"/>
      <c r="F16" s="118"/>
    </row>
    <row r="17" spans="2:6" ht="25.5" customHeight="1" x14ac:dyDescent="0.2">
      <c r="B17" s="242" t="s">
        <v>312</v>
      </c>
      <c r="C17" s="242"/>
      <c r="D17" s="242"/>
      <c r="E17" s="242"/>
      <c r="F17" s="118"/>
    </row>
  </sheetData>
  <mergeCells count="19">
    <mergeCell ref="C12:C13"/>
    <mergeCell ref="B14:E14"/>
    <mergeCell ref="B15:E15"/>
    <mergeCell ref="B16:E16"/>
    <mergeCell ref="B17:E17"/>
    <mergeCell ref="B1:E1"/>
    <mergeCell ref="B2:D2"/>
    <mergeCell ref="B3:D3"/>
    <mergeCell ref="B4:B5"/>
    <mergeCell ref="C4:D4"/>
    <mergeCell ref="C5:D5"/>
    <mergeCell ref="B6:B8"/>
    <mergeCell ref="C6:D6"/>
    <mergeCell ref="C7:D7"/>
    <mergeCell ref="C8:D8"/>
    <mergeCell ref="B9:D9"/>
    <mergeCell ref="B10:D10"/>
    <mergeCell ref="B11:B13"/>
    <mergeCell ref="C11:D11"/>
  </mergeCells>
  <pageMargins left="0.7" right="0.7" top="0.75" bottom="0.75" header="0.3" footer="0.3"/>
  <pageSetup paperSize="9" orientation="portrait" horizontalDpi="0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6"/>
  <sheetViews>
    <sheetView zoomScale="85" zoomScaleNormal="85" workbookViewId="0">
      <selection activeCell="A10" sqref="A10:H16"/>
    </sheetView>
  </sheetViews>
  <sheetFormatPr defaultRowHeight="12.75" x14ac:dyDescent="0.2"/>
  <sheetData>
    <row r="1" spans="1:9" ht="15" x14ac:dyDescent="0.2">
      <c r="A1" s="255" t="s">
        <v>361</v>
      </c>
      <c r="B1" s="255"/>
      <c r="C1" s="255"/>
      <c r="D1" s="255"/>
      <c r="E1" s="255"/>
      <c r="F1" s="255"/>
      <c r="G1" s="255"/>
      <c r="H1" s="255"/>
      <c r="I1" s="169"/>
    </row>
    <row r="2" spans="1:9" ht="24" x14ac:dyDescent="0.2">
      <c r="A2" s="256" t="s">
        <v>69</v>
      </c>
      <c r="B2" s="256"/>
      <c r="C2" s="256"/>
      <c r="D2" s="194" t="s">
        <v>362</v>
      </c>
      <c r="E2" s="194" t="s">
        <v>363</v>
      </c>
      <c r="F2" s="194" t="s">
        <v>364</v>
      </c>
      <c r="G2" s="194" t="s">
        <v>365</v>
      </c>
      <c r="H2" s="194" t="s">
        <v>62</v>
      </c>
      <c r="I2" s="169"/>
    </row>
    <row r="3" spans="1:9" ht="24" x14ac:dyDescent="0.2">
      <c r="A3" s="248" t="s">
        <v>366</v>
      </c>
      <c r="B3" s="248" t="s">
        <v>367</v>
      </c>
      <c r="C3" s="195" t="s">
        <v>368</v>
      </c>
      <c r="D3" s="196">
        <v>2202.2257575757517</v>
      </c>
      <c r="E3" s="197">
        <v>25</v>
      </c>
      <c r="F3" s="196">
        <v>88.089030303030071</v>
      </c>
      <c r="G3" s="196">
        <v>2.6340830571324489</v>
      </c>
      <c r="H3" s="196">
        <v>5.2255974141361705E-4</v>
      </c>
      <c r="I3" s="169"/>
    </row>
    <row r="4" spans="1:9" x14ac:dyDescent="0.2">
      <c r="A4" s="248"/>
      <c r="B4" s="248"/>
      <c r="C4" s="195" t="s">
        <v>369</v>
      </c>
      <c r="D4" s="196">
        <v>1342.4562389200808</v>
      </c>
      <c r="E4" s="197">
        <v>1</v>
      </c>
      <c r="F4" s="196">
        <v>1342.4562389200808</v>
      </c>
      <c r="G4" s="196">
        <v>40.142810310394573</v>
      </c>
      <c r="H4" s="196">
        <v>1.11862667734983E-8</v>
      </c>
      <c r="I4" s="169"/>
    </row>
    <row r="5" spans="1:9" ht="36" x14ac:dyDescent="0.2">
      <c r="A5" s="248"/>
      <c r="B5" s="248"/>
      <c r="C5" s="195" t="s">
        <v>370</v>
      </c>
      <c r="D5" s="196">
        <v>859.76951865567094</v>
      </c>
      <c r="E5" s="197">
        <v>24</v>
      </c>
      <c r="F5" s="196">
        <v>35.823729943986287</v>
      </c>
      <c r="G5" s="196">
        <v>1.0712194215798601</v>
      </c>
      <c r="H5" s="196">
        <v>0.39313100817116658</v>
      </c>
      <c r="I5" s="169"/>
    </row>
    <row r="6" spans="1:9" x14ac:dyDescent="0.2">
      <c r="A6" s="248"/>
      <c r="B6" s="248" t="s">
        <v>371</v>
      </c>
      <c r="C6" s="248"/>
      <c r="D6" s="196">
        <v>2809.1287878787875</v>
      </c>
      <c r="E6" s="197">
        <v>84</v>
      </c>
      <c r="F6" s="196">
        <v>33.442009379509372</v>
      </c>
      <c r="G6" s="198"/>
      <c r="H6" s="198"/>
      <c r="I6" s="169"/>
    </row>
    <row r="7" spans="1:9" x14ac:dyDescent="0.2">
      <c r="A7" s="248"/>
      <c r="B7" s="248" t="s">
        <v>141</v>
      </c>
      <c r="C7" s="248"/>
      <c r="D7" s="196">
        <v>5011.3545454545392</v>
      </c>
      <c r="E7" s="197">
        <v>109</v>
      </c>
      <c r="F7" s="198"/>
      <c r="G7" s="198"/>
      <c r="H7" s="198"/>
      <c r="I7" s="169"/>
    </row>
    <row r="10" spans="1:9" ht="15" x14ac:dyDescent="0.2">
      <c r="A10" s="249" t="s">
        <v>361</v>
      </c>
      <c r="B10" s="249"/>
      <c r="C10" s="249"/>
      <c r="D10" s="249"/>
      <c r="E10" s="249"/>
      <c r="F10" s="249"/>
      <c r="G10" s="249"/>
      <c r="H10" s="249"/>
      <c r="I10" s="169"/>
    </row>
    <row r="11" spans="1:9" ht="24" x14ac:dyDescent="0.2">
      <c r="A11" s="250" t="s">
        <v>69</v>
      </c>
      <c r="B11" s="250"/>
      <c r="C11" s="250"/>
      <c r="D11" s="170" t="s">
        <v>362</v>
      </c>
      <c r="E11" s="171" t="s">
        <v>363</v>
      </c>
      <c r="F11" s="171" t="s">
        <v>364</v>
      </c>
      <c r="G11" s="171" t="s">
        <v>365</v>
      </c>
      <c r="H11" s="172" t="s">
        <v>62</v>
      </c>
      <c r="I11" s="169"/>
    </row>
    <row r="12" spans="1:9" ht="24" x14ac:dyDescent="0.2">
      <c r="A12" s="251" t="s">
        <v>372</v>
      </c>
      <c r="B12" s="251" t="s">
        <v>367</v>
      </c>
      <c r="C12" s="173" t="s">
        <v>368</v>
      </c>
      <c r="D12" s="174">
        <v>2916.4307359307368</v>
      </c>
      <c r="E12" s="175">
        <v>26</v>
      </c>
      <c r="F12" s="176">
        <v>112.17041292041296</v>
      </c>
      <c r="G12" s="176">
        <v>4.4441445698736581</v>
      </c>
      <c r="H12" s="177">
        <v>1.0860156919114775E-7</v>
      </c>
      <c r="I12" s="169"/>
    </row>
    <row r="13" spans="1:9" x14ac:dyDescent="0.2">
      <c r="A13" s="252"/>
      <c r="B13" s="252"/>
      <c r="C13" s="178" t="s">
        <v>369</v>
      </c>
      <c r="D13" s="179">
        <v>523.65833549853494</v>
      </c>
      <c r="E13" s="180">
        <v>1</v>
      </c>
      <c r="F13" s="181">
        <v>523.65833549853494</v>
      </c>
      <c r="G13" s="181">
        <v>20.747122949668508</v>
      </c>
      <c r="H13" s="182">
        <v>1.7817066448712854E-5</v>
      </c>
      <c r="I13" s="169"/>
    </row>
    <row r="14" spans="1:9" ht="36" x14ac:dyDescent="0.2">
      <c r="A14" s="252"/>
      <c r="B14" s="254"/>
      <c r="C14" s="183" t="s">
        <v>370</v>
      </c>
      <c r="D14" s="184">
        <v>2392.7724004322017</v>
      </c>
      <c r="E14" s="185">
        <v>25</v>
      </c>
      <c r="F14" s="186">
        <v>95.710896017288064</v>
      </c>
      <c r="G14" s="186">
        <v>3.792025434681864</v>
      </c>
      <c r="H14" s="187">
        <v>2.522632916364099E-6</v>
      </c>
      <c r="I14" s="169"/>
    </row>
    <row r="15" spans="1:9" x14ac:dyDescent="0.2">
      <c r="A15" s="252"/>
      <c r="B15" s="254" t="s">
        <v>371</v>
      </c>
      <c r="C15" s="254"/>
      <c r="D15" s="184">
        <v>2094.9238095238093</v>
      </c>
      <c r="E15" s="185">
        <v>83</v>
      </c>
      <c r="F15" s="186">
        <v>25.24004589787722</v>
      </c>
      <c r="G15" s="188"/>
      <c r="H15" s="189"/>
      <c r="I15" s="169"/>
    </row>
    <row r="16" spans="1:9" x14ac:dyDescent="0.2">
      <c r="A16" s="253"/>
      <c r="B16" s="253" t="s">
        <v>141</v>
      </c>
      <c r="C16" s="253"/>
      <c r="D16" s="190">
        <v>5011.3545454545456</v>
      </c>
      <c r="E16" s="191">
        <v>109</v>
      </c>
      <c r="F16" s="192"/>
      <c r="G16" s="192"/>
      <c r="H16" s="193"/>
      <c r="I16" s="169"/>
    </row>
  </sheetData>
  <mergeCells count="12">
    <mergeCell ref="A1:H1"/>
    <mergeCell ref="A2:C2"/>
    <mergeCell ref="A3:A7"/>
    <mergeCell ref="B3:B5"/>
    <mergeCell ref="B6:C6"/>
    <mergeCell ref="B7:C7"/>
    <mergeCell ref="A10:H10"/>
    <mergeCell ref="A11:C11"/>
    <mergeCell ref="A12:A16"/>
    <mergeCell ref="B12:B14"/>
    <mergeCell ref="B15:C15"/>
    <mergeCell ref="B16:C16"/>
  </mergeCells>
  <pageMargins left="0.7" right="0.7" top="0.75" bottom="0.75" header="0.3" footer="0.3"/>
  <pageSetup paperSize="9" orientation="portrait" horizontalDpi="0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2"/>
  <sheetViews>
    <sheetView workbookViewId="0">
      <selection sqref="A1:E12"/>
    </sheetView>
  </sheetViews>
  <sheetFormatPr defaultRowHeight="12.75" x14ac:dyDescent="0.2"/>
  <sheetData>
    <row r="1" spans="1:6" ht="15" x14ac:dyDescent="0.2">
      <c r="A1" s="261" t="s">
        <v>71</v>
      </c>
      <c r="B1" s="261"/>
      <c r="C1" s="261"/>
      <c r="D1" s="261"/>
      <c r="E1" s="261"/>
      <c r="F1" s="79"/>
    </row>
    <row r="2" spans="1:6" x14ac:dyDescent="0.2">
      <c r="A2" s="262" t="s">
        <v>69</v>
      </c>
      <c r="B2" s="262"/>
      <c r="C2" s="80" t="s">
        <v>202</v>
      </c>
      <c r="D2" s="81" t="s">
        <v>203</v>
      </c>
      <c r="E2" s="82" t="s">
        <v>204</v>
      </c>
      <c r="F2" s="79"/>
    </row>
    <row r="3" spans="1:6" ht="36" x14ac:dyDescent="0.2">
      <c r="A3" s="263" t="s">
        <v>202</v>
      </c>
      <c r="B3" s="83" t="s">
        <v>93</v>
      </c>
      <c r="C3" s="84">
        <v>1</v>
      </c>
      <c r="D3" s="85" t="s">
        <v>135</v>
      </c>
      <c r="E3" s="86" t="s">
        <v>124</v>
      </c>
      <c r="F3" s="79"/>
    </row>
    <row r="4" spans="1:6" ht="24" x14ac:dyDescent="0.2">
      <c r="A4" s="258"/>
      <c r="B4" s="115" t="s">
        <v>94</v>
      </c>
      <c r="C4" s="87"/>
      <c r="D4" s="88">
        <v>5.1456833248549945E-19</v>
      </c>
      <c r="E4" s="89">
        <v>7.0371854373461103E-9</v>
      </c>
      <c r="F4" s="79"/>
    </row>
    <row r="5" spans="1:6" x14ac:dyDescent="0.2">
      <c r="A5" s="257"/>
      <c r="B5" s="116" t="s">
        <v>54</v>
      </c>
      <c r="C5" s="90">
        <v>110</v>
      </c>
      <c r="D5" s="91">
        <v>110</v>
      </c>
      <c r="E5" s="92">
        <v>110</v>
      </c>
      <c r="F5" s="79"/>
    </row>
    <row r="6" spans="1:6" ht="36" x14ac:dyDescent="0.2">
      <c r="A6" s="257" t="s">
        <v>203</v>
      </c>
      <c r="B6" s="115" t="s">
        <v>93</v>
      </c>
      <c r="C6" s="93" t="s">
        <v>135</v>
      </c>
      <c r="D6" s="94">
        <v>1</v>
      </c>
      <c r="E6" s="95" t="s">
        <v>230</v>
      </c>
      <c r="F6" s="79"/>
    </row>
    <row r="7" spans="1:6" ht="24" x14ac:dyDescent="0.2">
      <c r="A7" s="258"/>
      <c r="B7" s="115" t="s">
        <v>94</v>
      </c>
      <c r="C7" s="96">
        <v>5.1456833248549945E-19</v>
      </c>
      <c r="D7" s="97"/>
      <c r="E7" s="89">
        <v>5.7196817665097917E-4</v>
      </c>
      <c r="F7" s="79"/>
    </row>
    <row r="8" spans="1:6" x14ac:dyDescent="0.2">
      <c r="A8" s="257"/>
      <c r="B8" s="116" t="s">
        <v>54</v>
      </c>
      <c r="C8" s="90">
        <v>110</v>
      </c>
      <c r="D8" s="91">
        <v>110</v>
      </c>
      <c r="E8" s="92">
        <v>110</v>
      </c>
      <c r="F8" s="79"/>
    </row>
    <row r="9" spans="1:6" ht="36" x14ac:dyDescent="0.2">
      <c r="A9" s="257" t="s">
        <v>204</v>
      </c>
      <c r="B9" s="115" t="s">
        <v>93</v>
      </c>
      <c r="C9" s="93" t="s">
        <v>124</v>
      </c>
      <c r="D9" s="98" t="s">
        <v>230</v>
      </c>
      <c r="E9" s="99">
        <v>1</v>
      </c>
      <c r="F9" s="79"/>
    </row>
    <row r="10" spans="1:6" ht="24" x14ac:dyDescent="0.2">
      <c r="A10" s="258"/>
      <c r="B10" s="115" t="s">
        <v>94</v>
      </c>
      <c r="C10" s="96">
        <v>7.0371854373461103E-9</v>
      </c>
      <c r="D10" s="88">
        <v>5.7196817665097917E-4</v>
      </c>
      <c r="E10" s="100"/>
      <c r="F10" s="79"/>
    </row>
    <row r="11" spans="1:6" x14ac:dyDescent="0.2">
      <c r="A11" s="259"/>
      <c r="B11" s="117" t="s">
        <v>54</v>
      </c>
      <c r="C11" s="101">
        <v>110</v>
      </c>
      <c r="D11" s="102">
        <v>110</v>
      </c>
      <c r="E11" s="103">
        <v>110</v>
      </c>
      <c r="F11" s="79"/>
    </row>
    <row r="12" spans="1:6" x14ac:dyDescent="0.2">
      <c r="A12" s="260" t="s">
        <v>95</v>
      </c>
      <c r="B12" s="260"/>
      <c r="C12" s="260"/>
      <c r="D12" s="260"/>
      <c r="E12" s="260"/>
      <c r="F12" s="79"/>
    </row>
  </sheetData>
  <mergeCells count="6">
    <mergeCell ref="A9:A11"/>
    <mergeCell ref="A12:E12"/>
    <mergeCell ref="A1:E1"/>
    <mergeCell ref="A2:B2"/>
    <mergeCell ref="A3:A5"/>
    <mergeCell ref="A6:A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TABULASI DATA </vt:lpstr>
      <vt:lpstr>KATEGORISASI</vt:lpstr>
      <vt:lpstr>VALID&amp;RELIABILITAS WORK LIFE</vt:lpstr>
      <vt:lpstr>VALID&amp;RELIABIL DUKUNGAN SOSIAL</vt:lpstr>
      <vt:lpstr>VALID&amp;RELIABIL PRODKTFTAS KERJA</vt:lpstr>
      <vt:lpstr>UJI NORMALITAS</vt:lpstr>
      <vt:lpstr>UJI LINIERITAS</vt:lpstr>
      <vt:lpstr>UJI HIPOTESIS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sinta</cp:lastModifiedBy>
  <dcterms:modified xsi:type="dcterms:W3CDTF">2024-08-13T13:26:24Z</dcterms:modified>
</cp:coreProperties>
</file>